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Objects="none" showInkAnnotation="0" autoCompressPictures="0"/>
  <mc:AlternateContent xmlns:mc="http://schemas.openxmlformats.org/markup-compatibility/2006">
    <mc:Choice Requires="x15">
      <x15ac:absPath xmlns:x15ac="http://schemas.microsoft.com/office/spreadsheetml/2010/11/ac" url="G:\Grupe\Nabava\RAŽA\! LJEKARNA-NOVO\220929_Ljekarne_zadar_nabava\troškovnik\"/>
    </mc:Choice>
  </mc:AlternateContent>
  <xr:revisionPtr revIDLastSave="0" documentId="13_ncr:1_{DC24E2F5-4BC5-422E-8C7C-610B678B482A}" xr6:coauthVersionLast="47" xr6:coauthVersionMax="47" xr10:uidLastSave="{00000000-0000-0000-0000-000000000000}"/>
  <bookViews>
    <workbookView xWindow="-120" yWindow="-120" windowWidth="29040" windowHeight="15840" tabRatio="759" xr2:uid="{00000000-000D-0000-FFFF-FFFF00000000}"/>
  </bookViews>
  <sheets>
    <sheet name="NASLOVNICA" sheetId="18" r:id="rId1"/>
    <sheet name="go radovi_opći uvjeti " sheetId="4" r:id="rId2"/>
    <sheet name="go radovi_troškovnik" sheetId="1" r:id="rId3"/>
    <sheet name="elektroinst. radovi" sheetId="19" r:id="rId4"/>
    <sheet name="strojarske inst_troškovnik" sheetId="7" r:id="rId5"/>
    <sheet name="vik_troskovnik" sheetId="8" r:id="rId6"/>
    <sheet name="interijer_opći uvjeti" sheetId="16" r:id="rId7"/>
    <sheet name="interijer_troškovnik" sheetId="11" r:id="rId8"/>
    <sheet name="REKAPITULACIJA1" sheetId="17" r:id="rId9"/>
  </sheets>
  <definedNames>
    <definedName name="_xlnm.Print_Titles" localSheetId="3">'elektroinst. radovi'!$1:$5</definedName>
    <definedName name="_xlnm.Print_Area" localSheetId="1">'go radovi_opći uvjeti '!$A$1:$C$145</definedName>
    <definedName name="_xlnm.Print_Area" localSheetId="2">'go radovi_troškovnik'!$A$1:$F$675</definedName>
    <definedName name="_xlnm.Print_Area" localSheetId="6">'interijer_opći uvjeti'!$A$1:$E$26</definedName>
    <definedName name="_xlnm.Print_Area" localSheetId="7">interijer_troškovnik!$A$1:$F$438</definedName>
    <definedName name="_xlnm.Print_Area" localSheetId="0">NASLOVNICA!$A$1:$I$45</definedName>
    <definedName name="_xlnm.Print_Area" localSheetId="4">'strojarske inst_troškovnik'!$A$1:$F$416</definedName>
    <definedName name="_xlnm.Print_Area" localSheetId="5">vik_troskovnik!$A$1:$F$161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1" i="11" l="1"/>
  <c r="F271" i="11"/>
  <c r="F288" i="11"/>
  <c r="F300" i="11"/>
  <c r="F325" i="11"/>
  <c r="F336" i="11"/>
  <c r="F351" i="11"/>
  <c r="F365" i="11"/>
  <c r="F375" i="11"/>
  <c r="F385" i="11"/>
  <c r="F386" i="11"/>
  <c r="F401" i="11"/>
  <c r="F402" i="11"/>
  <c r="F403" i="11"/>
  <c r="F415" i="11"/>
  <c r="F208" i="11"/>
  <c r="F222" i="11"/>
  <c r="F233" i="11"/>
  <c r="F99" i="11"/>
  <c r="F114" i="11"/>
  <c r="F130" i="11"/>
  <c r="F143" i="11"/>
  <c r="F161" i="11"/>
  <c r="F176" i="11"/>
  <c r="F192" i="11"/>
  <c r="F60" i="11"/>
  <c r="F86" i="11"/>
  <c r="J138" i="19"/>
  <c r="J164" i="19"/>
  <c r="J177" i="19"/>
  <c r="J190" i="19"/>
  <c r="J200" i="19"/>
  <c r="J216" i="19"/>
  <c r="J217" i="19"/>
  <c r="J218" i="19"/>
  <c r="J219" i="19"/>
  <c r="J220" i="19"/>
  <c r="J221" i="19"/>
  <c r="J234" i="19"/>
  <c r="J235" i="19"/>
  <c r="J236" i="19"/>
  <c r="J237" i="19"/>
  <c r="J238" i="19"/>
  <c r="J239" i="19"/>
  <c r="J240" i="19"/>
  <c r="J248" i="19"/>
  <c r="J260" i="19"/>
  <c r="J261" i="19"/>
  <c r="J262" i="19"/>
  <c r="J275" i="19"/>
  <c r="J277" i="19"/>
  <c r="J292" i="19"/>
  <c r="J293" i="19"/>
  <c r="J299" i="19"/>
  <c r="J300" i="19"/>
  <c r="J307" i="19"/>
  <c r="J312" i="19"/>
  <c r="J313" i="19"/>
  <c r="J320" i="19"/>
  <c r="J330" i="19"/>
  <c r="J340" i="19"/>
  <c r="J345" i="19"/>
  <c r="J346" i="19"/>
  <c r="J347" i="19"/>
  <c r="J353" i="19"/>
  <c r="J354" i="19"/>
  <c r="J355" i="19"/>
  <c r="J356" i="19"/>
  <c r="J377" i="19"/>
  <c r="J378" i="19"/>
  <c r="J380" i="19"/>
  <c r="J381" i="19"/>
  <c r="J382" i="19"/>
  <c r="J383" i="19"/>
  <c r="J384" i="19"/>
  <c r="J385" i="19"/>
  <c r="J386" i="19"/>
  <c r="J387" i="19"/>
  <c r="J388" i="19"/>
  <c r="J389" i="19"/>
  <c r="J391" i="19"/>
  <c r="J399" i="19"/>
  <c r="J400" i="19"/>
  <c r="J401" i="19"/>
  <c r="J402" i="19"/>
  <c r="J403" i="19"/>
  <c r="J404" i="19"/>
  <c r="J405" i="19"/>
  <c r="J406" i="19"/>
  <c r="J407" i="19"/>
  <c r="J408" i="19"/>
  <c r="J414" i="19"/>
  <c r="J429" i="19"/>
  <c r="J431" i="19"/>
  <c r="J433" i="19"/>
  <c r="J435" i="19"/>
  <c r="J436" i="19"/>
  <c r="J438" i="19"/>
  <c r="J450" i="19"/>
  <c r="J451" i="19"/>
  <c r="J466" i="19"/>
  <c r="J467" i="19"/>
  <c r="J497" i="19"/>
  <c r="J498" i="19"/>
  <c r="J499" i="19"/>
  <c r="J500" i="19"/>
  <c r="J501" i="19"/>
  <c r="J502" i="19"/>
  <c r="J503" i="19"/>
  <c r="J504" i="19"/>
  <c r="J505" i="19"/>
  <c r="J506" i="19"/>
  <c r="J507" i="19"/>
  <c r="J508" i="19"/>
  <c r="J509" i="19"/>
  <c r="J510" i="19"/>
  <c r="J511" i="19"/>
  <c r="J512" i="19"/>
  <c r="J513" i="19"/>
  <c r="J514" i="19"/>
  <c r="J515" i="19"/>
  <c r="J516" i="19"/>
  <c r="J517" i="19"/>
  <c r="J518" i="19"/>
  <c r="J533" i="19"/>
  <c r="J534" i="19"/>
  <c r="J626" i="19" s="1"/>
  <c r="J814" i="19" s="1"/>
  <c r="J535" i="19"/>
  <c r="J536" i="19"/>
  <c r="J537" i="19"/>
  <c r="J538" i="19"/>
  <c r="J539" i="19"/>
  <c r="J540" i="19"/>
  <c r="J541" i="19"/>
  <c r="J542" i="19"/>
  <c r="J569" i="19"/>
  <c r="J573" i="19"/>
  <c r="J577" i="19"/>
  <c r="J581" i="19"/>
  <c r="J585" i="19"/>
  <c r="J589" i="19"/>
  <c r="J593" i="19"/>
  <c r="J597" i="19"/>
  <c r="J601" i="19"/>
  <c r="J605" i="19"/>
  <c r="J609" i="19"/>
  <c r="J616" i="19"/>
  <c r="J620" i="19"/>
  <c r="J621" i="19"/>
  <c r="J638" i="19"/>
  <c r="J639" i="19"/>
  <c r="J640" i="19"/>
  <c r="J641" i="19"/>
  <c r="J643" i="19"/>
  <c r="J644" i="19"/>
  <c r="J645" i="19"/>
  <c r="J647" i="19"/>
  <c r="J648" i="19"/>
  <c r="J649" i="19"/>
  <c r="J657" i="19"/>
  <c r="J664" i="19"/>
  <c r="J671" i="19"/>
  <c r="J684" i="19"/>
  <c r="J687" i="19"/>
  <c r="J816" i="19" s="1"/>
  <c r="J699" i="19"/>
  <c r="J700" i="19"/>
  <c r="J701" i="19"/>
  <c r="J702" i="19"/>
  <c r="J703" i="19"/>
  <c r="J704" i="19"/>
  <c r="J705" i="19"/>
  <c r="J706" i="19"/>
  <c r="J707" i="19"/>
  <c r="J709" i="19"/>
  <c r="J710" i="19"/>
  <c r="J711" i="19"/>
  <c r="J712" i="19"/>
  <c r="J713" i="19"/>
  <c r="J714" i="19"/>
  <c r="J715" i="19"/>
  <c r="J716" i="19"/>
  <c r="J717" i="19"/>
  <c r="J718" i="19"/>
  <c r="J719" i="19"/>
  <c r="J720" i="19"/>
  <c r="J740" i="19"/>
  <c r="J751" i="19" s="1"/>
  <c r="J818" i="19" s="1"/>
  <c r="J745" i="19"/>
  <c r="J746" i="19"/>
  <c r="J747" i="19"/>
  <c r="J748" i="19"/>
  <c r="J756" i="19"/>
  <c r="J779" i="19"/>
  <c r="J790" i="19"/>
  <c r="J801" i="19" l="1"/>
  <c r="J819" i="19" s="1"/>
  <c r="J674" i="19"/>
  <c r="J815" i="19" s="1"/>
  <c r="J283" i="19"/>
  <c r="J810" i="19" s="1"/>
  <c r="J454" i="19"/>
  <c r="J812" i="19" s="1"/>
  <c r="J359" i="19"/>
  <c r="J811" i="19" s="1"/>
  <c r="J723" i="19"/>
  <c r="J817" i="19" s="1"/>
  <c r="J521" i="19"/>
  <c r="J813" i="19" s="1"/>
  <c r="J224" i="19"/>
  <c r="J809" i="19" s="1"/>
  <c r="F76" i="1"/>
  <c r="F51" i="1"/>
  <c r="F640" i="1"/>
  <c r="A22" i="8"/>
  <c r="A25" i="8" s="1"/>
  <c r="A31" i="8" s="1"/>
  <c r="A36" i="8" s="1"/>
  <c r="A44" i="8" s="1"/>
  <c r="A48" i="8" s="1"/>
  <c r="A53" i="8" s="1"/>
  <c r="A59" i="8" s="1"/>
  <c r="A82" i="8" s="1"/>
  <c r="F23" i="8"/>
  <c r="F28" i="8"/>
  <c r="F29" i="8"/>
  <c r="F33" i="8"/>
  <c r="F34" i="8"/>
  <c r="D40" i="8"/>
  <c r="F40" i="8" s="1"/>
  <c r="D41" i="8"/>
  <c r="F41" i="8" s="1"/>
  <c r="F46" i="8"/>
  <c r="F50" i="8"/>
  <c r="F51" i="8"/>
  <c r="F56" i="8"/>
  <c r="F78" i="8"/>
  <c r="F84" i="8"/>
  <c r="F94" i="8"/>
  <c r="A96" i="8"/>
  <c r="A102" i="8" s="1"/>
  <c r="A128" i="8" s="1"/>
  <c r="A133" i="8" s="1"/>
  <c r="F99" i="8"/>
  <c r="F100" i="8"/>
  <c r="F106" i="8"/>
  <c r="D107" i="8"/>
  <c r="F107" i="8" s="1"/>
  <c r="F110" i="8"/>
  <c r="F113" i="8"/>
  <c r="F116" i="8"/>
  <c r="D117" i="8"/>
  <c r="F117" i="8" s="1"/>
  <c r="F120" i="8"/>
  <c r="F123" i="8"/>
  <c r="F126" i="8"/>
  <c r="F130" i="8"/>
  <c r="F131" i="8"/>
  <c r="F140" i="8"/>
  <c r="A149" i="8"/>
  <c r="B149" i="8"/>
  <c r="A151" i="8"/>
  <c r="B151" i="8"/>
  <c r="B407" i="7"/>
  <c r="A407" i="7"/>
  <c r="B405" i="7"/>
  <c r="A405" i="7"/>
  <c r="F396" i="7"/>
  <c r="F395" i="7"/>
  <c r="F394" i="7"/>
  <c r="F389" i="7"/>
  <c r="F386" i="7"/>
  <c r="F378" i="7"/>
  <c r="F366" i="7"/>
  <c r="F344" i="7"/>
  <c r="F336" i="7"/>
  <c r="D328" i="7"/>
  <c r="F328" i="7" s="1"/>
  <c r="F323" i="7"/>
  <c r="D322" i="7"/>
  <c r="F322" i="7" s="1"/>
  <c r="F319" i="7"/>
  <c r="F317" i="7"/>
  <c r="F316" i="7"/>
  <c r="F314" i="7"/>
  <c r="F313" i="7"/>
  <c r="F311" i="7"/>
  <c r="F310" i="7"/>
  <c r="F309" i="7"/>
  <c r="F304" i="7"/>
  <c r="F303" i="7"/>
  <c r="F302" i="7"/>
  <c r="A296" i="7"/>
  <c r="A307" i="7" s="1"/>
  <c r="A321" i="7" s="1"/>
  <c r="A325" i="7" s="1"/>
  <c r="A331" i="7" s="1"/>
  <c r="A339" i="7" s="1"/>
  <c r="A347" i="7" s="1"/>
  <c r="A369" i="7" s="1"/>
  <c r="A381" i="7" s="1"/>
  <c r="A388" i="7" s="1"/>
  <c r="A391" i="7" s="1"/>
  <c r="F293" i="7"/>
  <c r="F273" i="7"/>
  <c r="F270" i="7"/>
  <c r="F264" i="7"/>
  <c r="F263" i="7"/>
  <c r="F262" i="7"/>
  <c r="F261" i="7"/>
  <c r="D254" i="7"/>
  <c r="F254" i="7" s="1"/>
  <c r="D251" i="7"/>
  <c r="F251" i="7" s="1"/>
  <c r="F249" i="7"/>
  <c r="F238" i="7"/>
  <c r="F229" i="7"/>
  <c r="F222" i="7"/>
  <c r="F221" i="7"/>
  <c r="F220" i="7"/>
  <c r="F219" i="7"/>
  <c r="F208" i="7"/>
  <c r="F188" i="7"/>
  <c r="F165" i="7"/>
  <c r="A124" i="7"/>
  <c r="A217" i="7" s="1"/>
  <c r="A224" i="7" s="1"/>
  <c r="A231" i="7" s="1"/>
  <c r="A241" i="7" s="1"/>
  <c r="A251" i="7" s="1"/>
  <c r="A253" i="7" s="1"/>
  <c r="A256" i="7" s="1"/>
  <c r="A267" i="7" s="1"/>
  <c r="A273" i="7" s="1"/>
  <c r="F115" i="7"/>
  <c r="F95" i="7"/>
  <c r="F75" i="7"/>
  <c r="F53" i="7"/>
  <c r="I820" i="19" l="1"/>
  <c r="F6" i="17" s="1"/>
  <c r="F417" i="11"/>
  <c r="F426" i="11" s="1"/>
  <c r="F194" i="11"/>
  <c r="F424" i="11" s="1"/>
  <c r="F277" i="7"/>
  <c r="F405" i="7" s="1"/>
  <c r="F88" i="8"/>
  <c r="F149" i="8" s="1"/>
  <c r="F400" i="7"/>
  <c r="F407" i="7" s="1"/>
  <c r="F144" i="8"/>
  <c r="F151" i="8" s="1"/>
  <c r="I821" i="19" l="1"/>
  <c r="I822" i="19" s="1"/>
  <c r="F429" i="11"/>
  <c r="F12" i="17" s="1"/>
  <c r="F154" i="8"/>
  <c r="F10" i="17" s="1"/>
  <c r="F410" i="7"/>
  <c r="F100" i="1"/>
  <c r="F102" i="1"/>
  <c r="F104" i="1"/>
  <c r="F112" i="1"/>
  <c r="F122" i="1"/>
  <c r="F139" i="1"/>
  <c r="F179" i="1"/>
  <c r="F170" i="1"/>
  <c r="F8" i="17" l="1"/>
  <c r="F412" i="7"/>
  <c r="F415" i="7" s="1"/>
  <c r="F156" i="8"/>
  <c r="F159" i="8" s="1"/>
  <c r="F430" i="11"/>
  <c r="F433" i="11" s="1"/>
  <c r="F594" i="1"/>
  <c r="F155" i="1"/>
  <c r="F70" i="1"/>
  <c r="F64" i="1"/>
  <c r="F164" i="1"/>
  <c r="F163" i="1"/>
  <c r="F95" i="1"/>
  <c r="F566" i="1"/>
  <c r="F581" i="1"/>
  <c r="F580" i="1"/>
  <c r="F251" i="1" l="1"/>
  <c r="F250" i="1"/>
  <c r="F593" i="1"/>
  <c r="F635" i="1" l="1"/>
  <c r="F497" i="1" l="1"/>
  <c r="F205" i="1"/>
  <c r="F350" i="1"/>
  <c r="F306" i="1"/>
  <c r="F307" i="1"/>
  <c r="F58" i="1" l="1"/>
  <c r="F82" i="1"/>
  <c r="F88" i="1"/>
  <c r="F101" i="1"/>
  <c r="F103" i="1"/>
  <c r="F105" i="1"/>
  <c r="F117" i="1"/>
  <c r="F128" i="1"/>
  <c r="F134" i="1"/>
  <c r="F144" i="1"/>
  <c r="F149" i="1"/>
  <c r="F169" i="1"/>
  <c r="F171" i="1"/>
  <c r="F172" i="1"/>
  <c r="F194" i="1"/>
  <c r="F199" i="1"/>
  <c r="F204" i="1"/>
  <c r="F211" i="1"/>
  <c r="F212" i="1"/>
  <c r="F213" i="1"/>
  <c r="F237" i="1"/>
  <c r="F238" i="1"/>
  <c r="F263" i="1"/>
  <c r="F276" i="1"/>
  <c r="F288" i="1"/>
  <c r="F299" i="1"/>
  <c r="F332" i="1"/>
  <c r="F333" i="1"/>
  <c r="F334" i="1"/>
  <c r="F364" i="1"/>
  <c r="F382" i="1"/>
  <c r="F395" i="1"/>
  <c r="F413" i="1"/>
  <c r="F422" i="1"/>
  <c r="F443" i="1"/>
  <c r="F457" i="1"/>
  <c r="F473" i="1"/>
  <c r="F475" i="1"/>
  <c r="F477" i="1"/>
  <c r="F478" i="1"/>
  <c r="F494" i="1"/>
  <c r="F496" i="1"/>
  <c r="F516" i="1"/>
  <c r="F517" i="1"/>
  <c r="F534" i="1"/>
  <c r="F549" i="1"/>
  <c r="F567" i="1"/>
  <c r="F612" i="1"/>
  <c r="F642" i="1" s="1"/>
  <c r="F624" i="1"/>
  <c r="F632" i="1"/>
  <c r="F633" i="1"/>
  <c r="F634" i="1"/>
  <c r="F519" i="1" l="1"/>
  <c r="F312" i="1"/>
  <c r="F596" i="1"/>
  <c r="F664" i="1" s="1"/>
  <c r="F551" i="1"/>
  <c r="F499" i="1"/>
  <c r="F658" i="1" s="1"/>
  <c r="F218" i="1"/>
  <c r="F181" i="1"/>
  <c r="F650" i="1" s="1"/>
  <c r="F666" i="1"/>
  <c r="F652" i="1"/>
  <c r="F656" i="1"/>
  <c r="F662" i="1"/>
  <c r="F660" i="1"/>
  <c r="F669" i="1" l="1"/>
  <c r="F4" i="17" s="1"/>
  <c r="F14" i="17" s="1"/>
  <c r="F15" i="17" l="1"/>
  <c r="F17" i="17" s="1"/>
  <c r="F670" i="1"/>
  <c r="F672" i="1" s="1"/>
</calcChain>
</file>

<file path=xl/sharedStrings.xml><?xml version="1.0" encoding="utf-8"?>
<sst xmlns="http://schemas.openxmlformats.org/spreadsheetml/2006/main" count="2934" uniqueCount="1884">
  <si>
    <t>1.1.1.</t>
  </si>
  <si>
    <t>1.1.</t>
  </si>
  <si>
    <t>kom</t>
  </si>
  <si>
    <t>1.1.2.</t>
  </si>
  <si>
    <t>1.1.3.</t>
  </si>
  <si>
    <t>1.1.4.</t>
  </si>
  <si>
    <t>1.1.5.</t>
  </si>
  <si>
    <t>Opći uvjeti izvođenja radova</t>
  </si>
  <si>
    <t>Sve radove izvesti od kvalitetnog materijala prema opisu, detaljima i pismenim naređenjima, ali sve u okviru jedinične cijene. Štete učinjene prigodom rada na vlastitim ili tuđim radovima imaju se ukloniti na račun počinitelja.</t>
  </si>
  <si>
    <t>Eventualne izmjene materijala, te način izvedbe tijekom gradnje, moraju se izvršiti isključivo pismenim dogovorom s investitorom. Sav višerad koji neće biti na taj način utvrđen, neće se priznati u obračunu.</t>
  </si>
  <si>
    <t xml:space="preserve">Ukoliko investitor odluči da se neki rad ne izvede, izvođač nema pravo na odštetu, ako ga je investitor o tome obavijestio prije početka izvođenja tog rada, odnosno nabavke specifične opreme.
</t>
  </si>
  <si>
    <t>Jedinične cijene primjenjivati će se na izvedene količine, bez obzira u kojem postotku iste odstupaju od količine u troškovniku.</t>
  </si>
  <si>
    <t>Izvedeni radovi moraju u cijelosti odgovarati opisu u troškovniku, a u tu svrhu investitor ima pravo od izvođača tražiti prije početka radova uzorke, koji se čuvaju u upravi gradilišta, te izvedeni radovi moraju u cijelosti odgovarati istim.</t>
  </si>
  <si>
    <t xml:space="preserve">Izvođač radova dužan je prije početka radova kontrolirati kote postojećeg terena u odnosu na relativnu kotu +-0,00 svih ulaza i kod svih unutarnjih ploča. </t>
  </si>
  <si>
    <t xml:space="preserve">Ukoliko se ukažu eventualne najednakosti između projekta i stanja na gradilištu izvođač radova dužan je blagovremeno o tome obavijestiti investitora i projektanta, te zatražiti objašnjenje.
</t>
  </si>
  <si>
    <t>Sve mjere u planovima provjeriti u naravi. Kontrola se vrši bez naplate. Jediničnom cijenom treba obuhvatiti sve elemente kako slijede. Pod cijenom materijala podrazumijeva se dobavna cijena osnovnog materijala, veznog materijala, te materijala koji ne spadaju u finalni proizvod, već samo kao pomoćni (npr. oplata).</t>
  </si>
  <si>
    <t>U cijenu je uključena i cijena transportnih troškova bez obzira na prijevozno sredstvo, sa svim prijenosima i istovarima, te uskladištenjem i čuvanjem na gradilištu, kao i davanje potrebnih uzoraka kod određenih vrsta materijala i radova.</t>
  </si>
  <si>
    <t>U kalkulaciju rada treba uključiti sav rad kako glavni tako i pomoćni, unutrašnji transport, kao i rad oko zaštite gotovih konstrukcija i dijelova objekta od štetnog atmosferskog utjecaja.
Betone i mortove treba miješati u markama prema propisima za betone i mortove kako je dato u pojedinoj stavci troškovnika ili u statičkom proračunu.</t>
  </si>
  <si>
    <t>U cijeni oplate uključena su i podupiranja, uklještenja, močenja, premazivanje eventualnih limenih kalupa, te postava i skidanje oplate sa čišćenjem i slaganjem na gradilišni deponij.</t>
  </si>
  <si>
    <t>U jediničnu cijenu dotičnog rada ulaze sve vrste skela, uključivo i fasadna skela za obradu fasada, prilaz istoj, te ograda, bez obzira na visinu i primjenu. Ukoliko nije u pojedinoj stavci dat način rada, ima se u svemu pridržavati HRN za pojedinu vrstu rada ili prosječnih normi u građevinarstvu.</t>
  </si>
  <si>
    <t>Sve mjere u planovima provjeriti u naravi.</t>
  </si>
  <si>
    <t>Prije početka radova dobavljač tehnološke opreme je dužan dostaviti svoje radioničke nacrte radi mikropozicioniranja svih priključaka.</t>
  </si>
  <si>
    <t>Svi radovi će se obračunavati prema građevinskoj knjizi i stvarno izvedenim količinama. Prije radioničke izrade bilo kojeg elementa potrebno je izraditi radioničke nacrte i dostaviti ih projektantu na uvid i ovjeru prije početka izrade. Izvođač uzima mjere na licu mjesta i odgovara za točnost prilikom montaže svih elemenata.</t>
  </si>
  <si>
    <t>Ukoliko pojedine stavke ili detalji nisu ponuđaču jasni potrebno je sve nejasnoće razriješiti sa projektantom.</t>
  </si>
  <si>
    <t>Priloženi nacrti i sheme dio su troškovnika.</t>
  </si>
  <si>
    <t>Izvođač je dužan na svom trošku izvesti radove na uređenju i pripremiti teren na mjestu buduće građevine i gradilišta u cjelini, oslobađanje terena od grmlja, korijenja, poljoprivrednih nasada, drveća, otpadaka i različitih materijala kao i rušenje i skidanje različitih građevina, ili ostataka građevina, kao što su: temelji, potporni zidovi, instalacije vodovoda, kanalizacije i elektrike.</t>
  </si>
  <si>
    <t>Izvođač je dužan na svom trošku projektirati, izvoditi i financirati sve pripremne radove koji obuhvaćaju:
- pristupi do gradilišta i putevi unutar gradilišta
- osiguranje opskrbe električnom energijom i vodom, postoji priključak struje na gradilištu
- skladišta 
- prostorije za smještaj i rad poslovodstva
- prostorije za ljude, sanitarne blokove, garderobe i blagovaonice
- ograde oko gradilišta, vrata i osvjetljenja gradilišta radi sigurnosti</t>
  </si>
  <si>
    <t>NAPOMENA:
Svi pripremni radovi moraju se projektirati u suglasnosti s odgovarajućim tehničkim propisima. S podsredstvom obračunskog faktora ili prodajne satnice uključuju se u cijenu glavnih radova.
Pri izradi vremenskih planova, izvođenje pripremnih radova planira se na isti način kao i glavni radovi.</t>
  </si>
  <si>
    <t>Zidarski radovi</t>
  </si>
  <si>
    <t>Svi zidarski radovi moraju se izvesti solidno i stručno prema Tehničkom propisu za zidane konstrukcije (NN 01/07), te ostalim propisima.</t>
  </si>
  <si>
    <t>Sav materijal upotrebljen za zidarske radove mora odgovarati postojećim propisima i standardima:
- šuplja opeka i blokovi od gline    HRN B.D1.015
- mort za zidanje    HRN B.C1.010,011,012
- gašeno vapno    HRN B.CI.020
- pijesak    HRN U.M2.010,012
- voda     HRNU.M1.014</t>
  </si>
  <si>
    <t>a)  Zidanje
Zidati treba u pravilima potpuno horizontalnim redovima s horizontalnim i vertikalnim spojnicama debljine 1 cm. Spojnice ispuniti mortom propisanim projektom i GN 301, čvrstoće i kvalitete sukladno propisima i standardima.
Pijesak mora biti čist bez organskih primjesa.
Cement za produžni i cementi mort mora odgovarati propisima i standardima.</t>
  </si>
  <si>
    <t>Vapno treba biti dobro gašeno i odležano. Ukoliko se radi sa hidratiziranim vapnom obavezno se treba držati uputa proizvođača. Svi zidni elementi, neovisno od kojeg su materijala, moraju se prije ugradnje dobro natopiti vodom. Pri zidanju ostaviti sve otvore za kanale, instalacije i drugo prema projektu. Pri obračunu količina svi otvori se odbijaju po zidarskim mjerama uključujući i AB nadvoje kod nosivih zidova. Svježe zidove treba zaštititi od utjecaja visokih i niskih temperatura i atmosferskih nepogoda.</t>
  </si>
  <si>
    <t>b)  Žbukanje
Žbukanje zidova vrši se na potpuno suhu podlogu zidova i stropova. Po velikoj zimi i vrućini treba drobro očistiti i navlažiti. Povećanje zbog postotka otvora za vanjske plohe po normi 421,101-5 do 7 treba ukalkulirati u jediničnu cijenu, te se ne može primjeniti na povećane količine. Jediničnom cijenom treba obuhvatiti i potrebna krpanja tijekom gradnje, a treba ih izvesti tako da se ne primjećuju i da ožbukani komadi ne bi otpali. Obračun za zidarske radove vrši se prema GN 301. Jedinična cijena zidarskih radova mora sadržavati:
- sav rad, uključivo prijenos, alat i strojeve
- sav materijal uključivo vezni
- svu potrebnu skelu, bez obzira na visinu i vrstu s prolazima
- transportne troškove materijala
- zaštitu zidova od utjecaja vrućine, hladnoće i atmosferskih nepogoda
- čišćenje prostorija i zidnih površina po završetku zidanja i žbukanja, te odvoz otpadaka
- poduzimanje mjera zaštite na radu i drugih postojećih propisa.</t>
  </si>
  <si>
    <t>Izolaterski radovi</t>
  </si>
  <si>
    <t>NAPOMENA: Sav materijal za hidroizolaciju mora biti prvoklasan i odgovarati važećim propisima i standardima. U cijenu izolacija uključena je dobava i ugradba kao i izrada skošenih ili zaobljenih rubova, radovi na prodorima oko cijevi, izvedba preklopa spojeva i sl., te čišćenje građevine nakon obavljene radnje. Sav materijal za hidroizolaciju treba biti prvorazedan i odgovarati važećim propisima i standardima:
- Bitumenske trake za hidroizolacije, metode ispitivanja  HRN U.M8.080
- Bitumenska traka sa uloškom od sirovog krovnog kartona HRN U.M3.226
- Bitumenska traka sa uloškom od aluminijske folije HRN U.M3.230
- Bitumenska traka sa uloškom od staklenog voala HRN U.M3.231
- Bitumenizirani krovni karton HRN U.M3.232
- Bitumenska traka sa uloškom od staklene tkanine HRN U.M3.234
- Bitumenizirani stakleni voal HRN U.M3.248</t>
  </si>
  <si>
    <t>Pri polaganju mase na izolaciju istu treba zagrijavati na temperaturu od 200-220°C i hladnoći pri +4°C kao i da se ne taloži na temperaturi zagrijavanja.
Svi preklopi moraju biti minimalno 10 cm.
Radovi na izvođenju hidroizolacije ne smiju se izvoditi ako je temperatura podloge manja od +4°C. Ukoliko se naknadno ustanovi tj. pojavi vlaga zbog nesolidne izvedbe radova, ne dozvoljava se krpanje već se mora ponovo izvesti izolacija cijele površine na trošak izvođača. Izvođač mora u tom slučaju o svom trošku izvesti i popraviti pojedine građevinske i obrtničke radove koji se prilikom izvedbe oštete, ili se moraju demontirati.</t>
  </si>
  <si>
    <t>Hidroizolacije na bazi bitumena izvode se kao premazi i kao premazi sa izolacionim trakama (ljepenkama).</t>
  </si>
  <si>
    <t>Svi preklopi moraju biti najmanje 10 cm široki i ljepljeni bitumenom - hladnom bitumenskom masom ili vrućom bitumenskom izolacionom masom. Kod polaganja dvaju ili više slojeva izolacionih traka ili ploča, preklopi ne smiju ležati  jedan na drugom, već moraju biti pomaknuti.</t>
  </si>
  <si>
    <t>Kod hidroizolacije zidova ljepenka treba na svaku stranu zida imati prehvat širine od 10 cm, koji treba spojiti sa horizontalnom izolacijom podova.</t>
  </si>
  <si>
    <t>Površine na koje se polaže izolacija, trebaju biti posve ravne, očišćene od prašine i nečistoće i dovoljno glatke, da izolacija dobro prione. Izolacija treba prilegnuti na površinu ravno, bez nabora i mjehura.</t>
  </si>
  <si>
    <t>Kod integriranih ravnih krovova hidroizolacija se polaže na tvrdu termičku izolaciju postavljenu u padu prema mjestima priključaka na vertikalne oluke. Parorasteretni sloj ljepiti točkasto i omogućiti mu ozračivanje na rubovima uz nadozide.</t>
  </si>
  <si>
    <t>Svi aluminijski radovi prikazani su kroz grafičke i tekstualne priloge. Razlikujemo unutarnje i vanjske aluminijske stavke vrata, prozora i kombiniranih stijena.</t>
  </si>
  <si>
    <t>U principu prozori se postavljaju na unutarnji rub zida, u ravnini s keramičkim opločenjem. Uz prozore, ukoliko je u stavci opisano, treba nuditi i opšav špalete aluminijskim limom debljine 1mm (ukoliko nije drugačije određeno).</t>
  </si>
  <si>
    <t>Stolarski radovi</t>
  </si>
  <si>
    <t>Stolarski radovi se moraju izvesti solidno i stručno prema važećim propisima i pravilima dobrog zanata.</t>
  </si>
  <si>
    <t>Svi stolarski radovi prikazani su kroz tekstualne i grafičke priloge (sheme, detalji) koje su sastavni dio troškovnika.  Potrebno je prije izrade radioničkih nacrta uzeti mjere u naravi.</t>
  </si>
  <si>
    <t>Stavke su predviđene radionički završno obrađene i ugrađene na licu mjesta. Isto tako u cijeni stavke obračunato je i ostakljenje.</t>
  </si>
  <si>
    <t>Obračunavaju se po komadu</t>
  </si>
  <si>
    <t>Bravarski radovi</t>
  </si>
  <si>
    <t>Bravarski radovi moraju se izvesti solidno i stručno prema važećim  propisima i pravilima dobrog zanata.</t>
  </si>
  <si>
    <t>Svi BRAVARSKI radovi prikazani su kroz tekstualne i grafičke priloge (sheme, detalji) koje su sastavni dio troškovnika. Potrebno je prije izrade radioničkih nacrta uzeti mjere u naravi.</t>
  </si>
  <si>
    <t>Soboslikarsko ličilački radovi</t>
  </si>
  <si>
    <t>Svi upotrebljeni osnovni i pomoćni materijali, kao i rad moraju zadovoljavati postojeće standarde, propise i pravila dobrog zanata.</t>
  </si>
  <si>
    <t>Sve soboslikarske i ličilačke radove izvesti točno po opisu u troškovniku gdje je to projektom predviđeno.</t>
  </si>
  <si>
    <t>Ukoliko se stavkom u troškovniku traži materijal koji nije obuhvaćen u propisima ima se u svemu proizvesti prema uputama proizvođača ustanove.</t>
  </si>
  <si>
    <t>Eventualne promjene materijala te načina izvedbe tokom građenja moraju se izvesti pismenim dogovorom s projektantom i nadzornim organom.</t>
  </si>
  <si>
    <t>Sve više radnje koje neće biti na taj način utvrđene neće se priznavati u obračunu.</t>
  </si>
  <si>
    <t>Prije početka radova, dužnost je soboslikara da upozori nadzorni organ na sve eventualne manjkavosti podloge, odnosno radova ostalih obrtnika, kako bi se na vrijeme otklonile.</t>
  </si>
  <si>
    <t>Gipsarski radovi podrazumjevaju radove sa gips kartonskim pločama. Ovi radovi obuhvaćaju izradu pregradnih zidova, izrade obloge zidova i stropova, plivajučeg poda, izradu spuštenog stropa i ostale radove gips kartonskim pločama.</t>
  </si>
  <si>
    <t>Gipsarske radove izvoditi proizvodima tipa KNAUF. Uz suglasnost projektanta dozvoljava se i upotreba proizvoda drugih proizvođača uz uvjet da ti proizvodi imaju slične tehničke karakteristike kao i KNAUF proizvodi.</t>
  </si>
  <si>
    <t>Za izvođenje radova upotrebljavaju se KNAUF gips kartonske ploče definirane opisom stavke.</t>
  </si>
  <si>
    <t>Pri izradi  pregradnih zidova , pri oblozi zidova i stropova i pri izradi spuštenih stropova, za podkonstrukciju koristiti originalne KNAUF profile od čeličnog lima sa pripadajućim priborom za međusobnu vezu profila i za učvršćenje profila za osnovnu konstrukciju.</t>
  </si>
  <si>
    <t>Učvršćenje ploča na podkonstrukciju je KNAUF vijcima za brzu montažu, uz obavezno upuštanje glave vijka za bar 2 mm u odnosu na ravninu vidljive plohe obloge. Ukoliko se ploče polažu direktno na plohu koja se oblaže (bez podkonstrukcije), za ljepljenje se upotrebljava KNAUF PERLFIX ljepilo.</t>
  </si>
  <si>
    <t>Fuge između  ploča ispunjavaju se KNAUF-UNIFLOTT ispunjačem i ojačavaju perforiranom papirnom KNAUF trakom za spojnice. Izložene ivice ojačavaju se KNAUF aluminijskim perforiranim "L" profilom 25/15/0,5 mm.</t>
  </si>
  <si>
    <t>Radove mora izvoditi stručna radna snaga uz upotrebu odgovarajućeg KNAUF alata.</t>
  </si>
  <si>
    <t>GRAĐEVINSKI RADOVI</t>
  </si>
  <si>
    <t>ZIDARSKI RADOVI</t>
  </si>
  <si>
    <t>OBRTNIČKI RADOVI</t>
  </si>
  <si>
    <t>BRAVARSKI RADOVI</t>
  </si>
  <si>
    <t>GIPSARSKI RADOVI</t>
  </si>
  <si>
    <t>STOLARSKI RADOVI</t>
  </si>
  <si>
    <t>SOBOSLIKARSKO-LIČILAČKI RADOVI</t>
  </si>
  <si>
    <t>DOBAVE I UGRADBE</t>
  </si>
  <si>
    <t>1.2.</t>
  </si>
  <si>
    <t>2.1.</t>
  </si>
  <si>
    <t>2.2.</t>
  </si>
  <si>
    <t>2.3.</t>
  </si>
  <si>
    <t>2.4.</t>
  </si>
  <si>
    <t>2.5.</t>
  </si>
  <si>
    <t>2.6.</t>
  </si>
  <si>
    <t>1.1.6.</t>
  </si>
  <si>
    <t>m²</t>
  </si>
  <si>
    <t>Opći uvjeti za zidarske radove dani su na početku troškovnika u poglavlju tehnički opis - opći uvjeti.</t>
  </si>
  <si>
    <t>Gipsarski radovi</t>
  </si>
  <si>
    <t>Opći uvjeti za gipsarske radove dani su na početku troškovnika u poglavlju tehnički opis - opći uvjeti.</t>
  </si>
  <si>
    <t>Sve radove treba izvesti prema uputama proizvođača.</t>
  </si>
  <si>
    <t>Završna obrada s glet masom. U cijenu uračunati sve radnje po pravilima struke, sve do pripreme zida za bojanje.</t>
  </si>
  <si>
    <t>Ukupno gipsarski radovi</t>
  </si>
  <si>
    <t>Opći uvjeti za aluminijsku bravariju dani su na početku troškovnika u poglavlju tehnički opis - opći uvjeti.</t>
  </si>
  <si>
    <t>2.5.1.</t>
  </si>
  <si>
    <t>Obračun po komadu</t>
  </si>
  <si>
    <t>2.6.1.</t>
  </si>
  <si>
    <t>Obračun po m² obojene površine</t>
  </si>
  <si>
    <t>Ukupno soboslikarsko ličilački radovi</t>
  </si>
  <si>
    <t>Dobave i ugradbe</t>
  </si>
  <si>
    <t>Ukupno dobave i ugradbe</t>
  </si>
  <si>
    <t>R E K A P I T U L A C I J A</t>
  </si>
  <si>
    <t>UKUPNO</t>
  </si>
  <si>
    <t>PDV 25%</t>
  </si>
  <si>
    <t>SVEUKUPNO</t>
  </si>
  <si>
    <t>OPĆI UVJETI</t>
  </si>
  <si>
    <t>TROŠKOVNIK GRAĐEVINSKO - OBRTNIČKIH RADOVA</t>
  </si>
  <si>
    <t>DEMONTAŽE, RUŠENJA I PRIPREMNI RADOVI</t>
  </si>
  <si>
    <t xml:space="preserve"> m1</t>
  </si>
  <si>
    <t>Demontaža postojećeg pulta u oficini</t>
  </si>
  <si>
    <t>Podrazumijeva da se u dogovoru s investitorom dio namještaja odveze na lokaciju koju odredi investitor, a ostatak odvozi na gradsku deponiju.</t>
  </si>
  <si>
    <t>1.1.7.</t>
  </si>
  <si>
    <t>1.1.8.</t>
  </si>
  <si>
    <t>Demontaža sanitarnih uređaja zajedno s pratećim elementima (slavine, držači, cijevi i slično)</t>
  </si>
  <si>
    <t>a) wc školjka</t>
  </si>
  <si>
    <t>b) vodokotlić</t>
  </si>
  <si>
    <t>c) umivaonik sa slavinom</t>
  </si>
  <si>
    <t>d) sudoper</t>
  </si>
  <si>
    <t>m2</t>
  </si>
  <si>
    <t xml:space="preserve">Ukupno demontaža s odvozom. </t>
  </si>
  <si>
    <t>m3</t>
  </si>
  <si>
    <t xml:space="preserve">- PE foliju debljine 1mm </t>
  </si>
  <si>
    <t>Obračun po komadu.</t>
  </si>
  <si>
    <t>otvori do 2,0 m2</t>
  </si>
  <si>
    <t>otvori 2,0 - 4,0 m2</t>
  </si>
  <si>
    <t>Ugradnja prema proizvođačkoj specifikaciji, potkonstrukcija pocinčana.</t>
  </si>
  <si>
    <t>U sklopu spuštenog stropa ugraditi  i sloj kamene vune debljine 5cm s PE folijom.</t>
  </si>
  <si>
    <t>Sve spojeve i rubove obraditi prema pravilima struke i pripremiti za bojenje.</t>
  </si>
  <si>
    <t>U cijenu uključiti završno gletanje i reviziona okna veličine cca 30x30cm.</t>
  </si>
  <si>
    <t>Nosivi profili se oslanjaju na nosive konstrukcije (pod, strop, obodni zidovi) na način da se spriječe zvučni mostovi.</t>
  </si>
  <si>
    <t>U dogovoru s projektantom predvidjeti dodatne nosače (ojačanja) za elemente interijera (police). Sve spojeve i rubove obraditi prema pravilima struke.</t>
  </si>
  <si>
    <t>U cijenu uračunati sav potreban materijal i rad te obradu špaleta.</t>
  </si>
  <si>
    <t>Obračun po m2 izvedenog zida.</t>
  </si>
  <si>
    <t>Svi će se radovi izvoditi na terenu.</t>
  </si>
  <si>
    <t>Stavka obuhvaća sve potrebne radove za uređenje vanjskih površina sefa (popravak boje) kao i servis brave.</t>
  </si>
  <si>
    <t xml:space="preserve">Predvidjeti slijepi bočni dovratnik za montažu prozora do konstrukcije na mjestu unutarnje obloge zida. </t>
  </si>
  <si>
    <t>Predvidjeti sav potreban okov za otklopno-zaokretni prozor, kvake i spojni materijal, sve prema odabiru projektanta.</t>
  </si>
  <si>
    <t xml:space="preserve">Sve prema shemi i opisima. </t>
  </si>
  <si>
    <t>Profili aluminijski u boji po izboru projektanta.</t>
  </si>
  <si>
    <t xml:space="preserve">Okvir je izrađen iz aluminija, a ostakljenje dvoslojno izo staklo 6+16+6 sa 2 low-e folije. </t>
  </si>
  <si>
    <t>Okviri su s prekinutim toplinskim mostom /termo profili/, u boji po izboru projektanta.</t>
  </si>
  <si>
    <t>U stavci predvidjeti gumenu brtvenu traku, sav potreban okov, cilindar bravu, kvaku, štitnike za kvaku i bravu (odvojeno) te ostali spojni materijal.</t>
  </si>
  <si>
    <t>Vrata opremljena leptir bravom i kuglom u alu izvedbi s oznakom položaja slobodno-zauzeto i mogućnošću sigurnosnog otvaranja izvana.</t>
  </si>
  <si>
    <t>Pregrada se bočno oslanja na zidove.  Fiksiranje svih alu profila i sva potrebna učvršćenja izvesti inox vijcima.</t>
  </si>
  <si>
    <t>Stavka po potrebi obuhvaća sve pripremne radove.</t>
  </si>
  <si>
    <t>U cijenu uračunati sva potreban rad i materijal, čišćenje, utovar i odvoz na deponij.</t>
  </si>
  <si>
    <t>Stavka uključuje gletanje podloge disperzivnim kitom, temeljni premaz disperzivnom impregnacijom, ponavljanje disperzivnim kitom u završnom tonu, završni premazi.</t>
  </si>
  <si>
    <t xml:space="preserve">Po potrebi grubo i fino žbukanje produžnom žbukom debljine 2cm. </t>
  </si>
  <si>
    <t>Sve u tonu po izboru projektanta.</t>
  </si>
  <si>
    <t>- stropovi</t>
  </si>
  <si>
    <t>- spušteni stropovi</t>
  </si>
  <si>
    <t>Opći uvjeti za podopolagačke radove dani su na početku troškovnika u poglavlju tehnički opis - opći uvjeti.</t>
  </si>
  <si>
    <t>Ukupno podopolagački radovi</t>
  </si>
  <si>
    <t>PODOPOLAGAČKI RADOVI</t>
  </si>
  <si>
    <t>2.2.1.</t>
  </si>
  <si>
    <t>2.2.2.</t>
  </si>
  <si>
    <t>U cijenu uključiti i izradu i ugradnju  inox okvira za otirač.</t>
  </si>
  <si>
    <t>Obračun po kom ugrađenog otirača.</t>
  </si>
  <si>
    <t>DEMONTAŽA, RUŠENJA I PRIPREMNI RADOVI</t>
  </si>
  <si>
    <t>Ormar je metalne dvostjenske nepropusne izvedbe s toplinskom izolacijom.</t>
  </si>
  <si>
    <t>Sve prema uputama proizvođača.</t>
  </si>
  <si>
    <t>Obračun komplet demontaža i odvoz na deponiju.</t>
  </si>
  <si>
    <t>2.1.1.</t>
  </si>
  <si>
    <t>2.1.2.</t>
  </si>
  <si>
    <t>Opći uvjeti za pripremne radove dani su na početku troškovnika u poglavlju tehnički opis - opći uvjeti.</t>
  </si>
  <si>
    <t>Dobava i ugradnja tipske rolo zaštite od sunca</t>
  </si>
  <si>
    <t>Obračun po kom.</t>
  </si>
  <si>
    <t>U jediničnu cijenu ulaze slijedeći radovi: uzimanje mjera na licu mjesta, izrada radioničkih nacrta i tek nakon ovjere istih od strane projektanta može se prići izradi, dostava svog pribora i okova i tek nakon ovjere projektanta može se prići pribavi istih, ugradnja završno obrađenih stavki te njihova zaštita do konačne predaje, ukoliko se nude drukčiji elementi ponuđač je dužan to u ponudi pojasniti.</t>
  </si>
  <si>
    <t>Napomena: Detalji i sheme su sastavni dio troškovnika
Napomena: Prije davanja ponude izvođač je dužan uz najavu obići prostor obuhvata te steći uvid u isti.</t>
  </si>
  <si>
    <t xml:space="preserve">Sve nekvalitetne radove izvođač mora otkloniti ili zamijeniti ispravnim bez bilo kakve odštete od strane investitora. Ako opis koje stavke dovodi izvođača u sumnju o načinu izvedbe, treba pravovremeno, prije predaje ponude, tražiti objašnjenje od projektanta. </t>
  </si>
  <si>
    <t>Jedinična cijena sadrži sav rad i materijal potreban da bi se rad iz stavke izveo do potpune gotovosti, te se na taj način vrši i obračun istih.</t>
  </si>
  <si>
    <t xml:space="preserve">Izvođaču se neće priznati naknada za rad pri niskoj, odnosno visokoj temperaturi, te obveza zaštite konstrukcija od smrzavanja, vrućine (prebrzog sušenja i sl.) i atmosferskih nepogoda. Sve to mora biti uključeno u jediničnu cijenu. Izvođač ima pravo zaračunati faktor po postojećim propisima u jediničnoj cijeni radne snage, kao i obuhvatiti slijedeće radove koji se neće zasebno računati kao naknadni rad ili režijski sati: kompletnu režiju gradilišta, uključujući ogradu gradilišta, pomoćne objekte za smještaj ljudi, opreme i materijala, dizalice, mostove, mehanizaciju i sl., uskladištenje materijala i elemenata za obrtničke radove do njihove ugradbe, čišćenje ugrađenih elemenata od žbuke, čišćenje tijekom gradnje kao i završno čišćenje objekta prije tehničkog pregleda, sva ispitivanja materijala, uređenje gradilišta po završetku radova s otklanjanjem i odvozom svih otpadaka i ostataka građevnog materijala. </t>
  </si>
  <si>
    <t>Prema ovom uvidu i opisu stavki i grupa radova treba sastaviti jediničnu cijenu za svaku stavku troškovnika.</t>
  </si>
  <si>
    <t>NAPOMENA: U svim stavkama u jediničnu cijenu uključen je sav rad, horizontalni i vertikalni transporti i svi materijali, glavni i pomoćni potrebni da se pojedina stavka izvede sukladno projektu, tehničkim normativima i pravilima struke. Zidani zid mora biti ravan, s odstupanjima manjim od+-0,5 cm na letvi od 4 m u svim smjerovima i uredno zapunjenim horizontalnim i vertikalnim spojnicama. Sve neravnine veće od navedenih izvođač je dužan izravnati produženom cementnom žbukom o svom trošku. Zidarske radove izvesti u svemu prema troškovniku. Ako koja stavka izvođaču nije jasna mora prije predaje ponude tražiti objašnjenje od projektanta. Eventualne izmjene materijala i način izvedbe tijekom građenja moraju se izvršiti pismenim dogovorom s projektantom i nadzornim organom. Sve više radnje koje neće biti na taj način utvrđene neće se priznati u obračunu. Ukoliko se stavkom troškovnika traži materijal koji nije obuhvaćen propisima tada se postupak treba izvesti u svemu prema uputama proizvođača dotičnog materijala, te garanciju i ateste za to ovlaštene ustanove.</t>
  </si>
  <si>
    <t>Obračun se vrši po m2 izolirane tlocrtne površine. Holkeri se posebno ne obračunavaju. Jedinična cijena treba sadržavati:
- sav rad i potrebni materijal uključivo pomoćni
- transport materijala
- poduzimanje mjera zaštite na radu i drugih postojećih propisa
- uklanjanje svih ostataka nakon izvedenih radova
- otklanjanje sve štete na svojim i tuđim radovima učinjene nepažnjom</t>
  </si>
  <si>
    <t>Izolacionu ljepenku i ostale vrste izolacijksih traka i ploča treba rezati ravno i pravokutno. Zaderani i krpani komadi isključeni su od ugradbe</t>
  </si>
  <si>
    <t>Demontaža postojećeg ugrađenog namještaja i opreme u laboratoriju i kuhinji.</t>
  </si>
  <si>
    <t>Radni stolovi visine 75 cm.</t>
  </si>
  <si>
    <t>Obračun po m1 duljine elementa ( u ukupnoj širini i visini).</t>
  </si>
  <si>
    <t>Demontaža pulta.</t>
  </si>
  <si>
    <t>Podrazumijeva demontažu komplet pulta za izdavanje lijekova. Pult dubine cca 90cm i visine 120cm, staklena pregrada iznad pulta visine cca 80cm.</t>
  </si>
  <si>
    <t>Obračun po m1 dužine pulta (u ukupnoj visini).</t>
  </si>
  <si>
    <t>Demontaža ugrađenog namještaja.</t>
  </si>
  <si>
    <t>Podrazumijeva demontažu svih ugrađenih drvenih i limenih elemenata interijera kao što su garderobni ormari, ormari za lijekove, vertikalni ugrađeni ormari za ljekove i sl.</t>
  </si>
  <si>
    <t>Uklanjanje postojećeg pokretnog namještaja.</t>
  </si>
  <si>
    <t>Demontaža staklene stijene</t>
  </si>
  <si>
    <t>Demontaža unutarnje staklene stijene</t>
  </si>
  <si>
    <t>Demontaža unutarnjih zaokretnih i kliznih vrata s dovratnikom</t>
  </si>
  <si>
    <t>Demontaža fasadne staklene stijene od aluminijskih profila.</t>
  </si>
  <si>
    <t>Demontažu izvršiti pažljivo i u dogovoru s bravarom budući da se u isti otvor ugrađuje nova staklena stijena.</t>
  </si>
  <si>
    <t>Uklanjanje unutarnjih prozora</t>
  </si>
  <si>
    <t>Demontaža unutarneg prozora prozora dimenzija 150x160cm s doprozornicima i elementima za  pričvršćivanje istih.</t>
  </si>
  <si>
    <t>Demontaža unutarnje staklene stijene zajedno s vratima.</t>
  </si>
  <si>
    <t>Visina stijene 300cm i duljina 350cm.</t>
  </si>
  <si>
    <t>Demontaža sanitarnih uređaja</t>
  </si>
  <si>
    <t>e) tuš kada</t>
  </si>
  <si>
    <t>f) bojler</t>
  </si>
  <si>
    <t>Demontaža prozora</t>
  </si>
  <si>
    <t xml:space="preserve">Nalazi se iznad i pored prozora prema stražnjoj fasadi u laboratoriju i spremištima. </t>
  </si>
  <si>
    <t>Demontaža "hunter douglas" lamela</t>
  </si>
  <si>
    <t>Uklanjanje unutarnjih vrata</t>
  </si>
  <si>
    <t>Drvena vrata širine 60-90cm i visine 220cm. Stavka uključuje i nadsvijetlo iznad vrata raznih visina.</t>
  </si>
  <si>
    <t>Demontaža aluminijskoh lamela za oblogu instalacija duž vanjskih zidova.</t>
  </si>
  <si>
    <t>Demontaža prozora na stražnjoj fasadi.</t>
  </si>
  <si>
    <t>Unutarnji prozor s fiksnim i otlopnim krilom dimenzija 150x160cm.</t>
  </si>
  <si>
    <t>Obloga s donje stane i s prednje strane razvijene širine 100cm.</t>
  </si>
  <si>
    <t>Odnosi se na zidove prodajnog prostora i koridora prema skladištu.</t>
  </si>
  <si>
    <t>Ne odnosi se na dvije obzidane vertikale u prodajnom prostoru i sanitarnom prostoru, a koje pripadaju zgradi.</t>
  </si>
  <si>
    <t>Demontaža instalacija</t>
  </si>
  <si>
    <t>Stavka uključuje odvoz demontiranog materijala na deponiju.</t>
  </si>
  <si>
    <t>Demontaža metalnih modula spuštenog stropa kao i pripadajućih pričvrsnih elemenata.</t>
  </si>
  <si>
    <t>Rušenje pregradnih zidova, d=20cm</t>
  </si>
  <si>
    <t>Rušenje pregradnih zidova d=10cm</t>
  </si>
  <si>
    <t>Zid debljine 20cm. Visina zidova 350cm.</t>
  </si>
  <si>
    <t>Rušenje postojećih pregradnih zidova od  opeke.</t>
  </si>
  <si>
    <t>Duljina zidova 3,5m.</t>
  </si>
  <si>
    <t>Ukupna duljina 37m.</t>
  </si>
  <si>
    <t>Otucanje zidnog opločenja keramičkim pločicama u postojećem sanitarnom čvoru, laboratoriju i kuhinji.</t>
  </si>
  <si>
    <t>Uklanjanje keramičke obloge poda</t>
  </si>
  <si>
    <t>Uklanjanje kamene obloge poda</t>
  </si>
  <si>
    <t>Plivajući estrih</t>
  </si>
  <si>
    <t>Dobava i ugradba materijala za izradu plivajućeg cementnog estriha kao plivajućeg poda</t>
  </si>
  <si>
    <t>- dva sloja ekspaniranog polistirena EPS-T ukupne debiljine 2 cm</t>
  </si>
  <si>
    <t>- sloj armiranog cementnog estriha debljine 6 cm i završnu obradu prema uvjetima podne obloge, te elastične uloške oko zidova i prodora</t>
  </si>
  <si>
    <t>Obrada prodora za ventilaciju ormara</t>
  </si>
  <si>
    <t>staklene stijene - otvori preko 4,0 m2</t>
  </si>
  <si>
    <t>Ormari u donjem dijelu 90x100cm,ormari u gornjem dijelu 60x30cm i 30x30 cm. Uklanjane uključuje i staklene fronte na dijelu kojem postoje.</t>
  </si>
  <si>
    <t>UKUPNO ZIDARSKI RADOVI</t>
  </si>
  <si>
    <t xml:space="preserve">UKUPNO DEMONTAŽE RUŠENJA I PRIPREMNI RADOVI </t>
  </si>
  <si>
    <t>Visina zida do 3,70m.</t>
  </si>
  <si>
    <t>GK zid 30cm</t>
  </si>
  <si>
    <t>Izrada pregradnog zida ukupne debljine 30 cm, od gips-kartonskih ploča debljine 12,5 mm kao Knauf.</t>
  </si>
  <si>
    <t>Postojeći čelični sef dimezija 40x60x120cm i procijenjene težine cca 400kg se premješta u ured voditelja.</t>
  </si>
  <si>
    <t>GK zid 12.5cm</t>
  </si>
  <si>
    <t>Izrada, dobava i ugradnja aluminijskog prozora u uredu voditelja.</t>
  </si>
  <si>
    <t>Predvidjeti sav potreban okov za prozor, kvake i spojni materijal, sve prema odabiru projektanta.</t>
  </si>
  <si>
    <t>Predvidjeti sav potreban okov za stijenu i zaokretna vata i prozor, kvake i spojni materijal, sve prema odabiru projektanta.</t>
  </si>
  <si>
    <t>Izrada, dobava i ugradnja otklopnog  prozora.</t>
  </si>
  <si>
    <t>Odnosi se na prozore na stažnjoj fasadi - laboratorij, kuhinja i skladište.</t>
  </si>
  <si>
    <t xml:space="preserve">Predvidjeti sav potreban okov za otklopni prozor, kvake i spojni materijal, sve prema odabiru projektanta. </t>
  </si>
  <si>
    <t xml:space="preserve">Sve prema shemi i opisima.  </t>
  </si>
  <si>
    <t xml:space="preserve"> VB5 - 250x273 cm </t>
  </si>
  <si>
    <t>VB7 - 335x273 cm</t>
  </si>
  <si>
    <t>VB6 - 335x273 cm</t>
  </si>
  <si>
    <t xml:space="preserve"> VB2 - 250x50 cm</t>
  </si>
  <si>
    <t>UKUPNO BRAVARSKI RADOVI</t>
  </si>
  <si>
    <t xml:space="preserve">Izrada, dobava i ugradnja jednokrilnih zaokretnih unutarnjih vrata. </t>
  </si>
  <si>
    <t>Vrata opremiti  okovom po izboru projektanta (materijal inox satinirani).</t>
  </si>
  <si>
    <t>Sef</t>
  </si>
  <si>
    <t>Izražene dimenzije su svijetla širina i visina otvora.</t>
  </si>
  <si>
    <t>lijeva</t>
  </si>
  <si>
    <t>desna</t>
  </si>
  <si>
    <t>Izražene dimenzije su građevinska širina i visina otvora.</t>
  </si>
  <si>
    <t>Izrada i ugradnja pregrade s vratima za formiranje kabine wc-a od "Max Compact" ploča ukupne dimenzije 150,5x210cm</t>
  </si>
  <si>
    <t>Ploče su debljine 13mm.</t>
  </si>
  <si>
    <t>Kabina wc-a</t>
  </si>
  <si>
    <t>U stavci predvidjeti  sav potreban okov  te ostali spojni materijal. Fiksiranje svih alu profila i sva potrebna učvršćenja izvesti inox vijcima.</t>
  </si>
  <si>
    <t>Boja ploča po izboru projektanta.</t>
  </si>
  <si>
    <t>UKUPNO STOLARSKI RADOVI</t>
  </si>
  <si>
    <t>Sljubnice po postavi ispuniti fugir masom otpornom na kemikalije, antibaktericidne i druge agense.</t>
  </si>
  <si>
    <t>Izvedba obloge zidova sanitarija keramičkim pločicama.</t>
  </si>
  <si>
    <t>Polažu se u sloj vodootpornog ljepila na ožbukanu površinu zida sistemom reška na rešku s ugrađenim PVC križićima. Na svim kutnim sudarima ugraditi PVC štitnike u bioji i tonu pločica.</t>
  </si>
  <si>
    <t>Sljubnice ispuniti fugir masom otpornom na kemikalije, antibaktericidne i druge agense.</t>
  </si>
  <si>
    <t>Pločice su I. Klase i boje po izboru projektanta.</t>
  </si>
  <si>
    <t>Način opločenja i ton fugir mase po izboru investitora u suglasnosti s projektantom.</t>
  </si>
  <si>
    <t>Polažu se u sloj vodootpornog ljepila na suhi estrih.</t>
  </si>
  <si>
    <t>Podna keramika</t>
  </si>
  <si>
    <t>Zidna keramika</t>
  </si>
  <si>
    <t>Otirač</t>
  </si>
  <si>
    <t>Ormar za zapaljive tvari</t>
  </si>
  <si>
    <t>U cijenu stavke uračunati i ugradnju dviju cijevi za provjetravanje u gornjem i donjem dijelu ormara kao i rupe u zidu za spomenute cijevi.</t>
  </si>
  <si>
    <t>UNUTARNJA BRAVARIJA:</t>
  </si>
  <si>
    <t xml:space="preserve"> pregrada s jednokrilnim zaokretnim vratima </t>
  </si>
  <si>
    <t>US1</t>
  </si>
  <si>
    <t>US2</t>
  </si>
  <si>
    <t>Na tipsku metalnu potkonstrukciju obostrano se montiraju dvostruke   pločama, a šupljina se ispunjava mineralnom vunom debljine 5,0cm.</t>
  </si>
  <si>
    <t>Dobava i ugradnja sigurnosnog ormara za smještaj i čuvanje zapaljivih i lako hlapljivih tekućina.</t>
  </si>
  <si>
    <t xml:space="preserve">Sastoji se od pregrade fiksirane u bočne zidove i jednokrilnih zaokretnih vrata. </t>
  </si>
  <si>
    <t>Obračun po m² izvedene površine.</t>
  </si>
  <si>
    <t>Skidanje i otucanje po potrebi slabo držeće postojeće žbuke i/ili površinskog sloja te bojanje unutarnjih površina zidova i stropova.</t>
  </si>
  <si>
    <t>Izrada, dobava i ugradnja vanjske ulazne stijene.</t>
  </si>
  <si>
    <t>Sva polja su fiksna.</t>
  </si>
  <si>
    <t>Izrada, dobava i ugradnja vanjske stijene.</t>
  </si>
  <si>
    <t>Podijeljena je u dva simetrična vertikalna dijela.</t>
  </si>
  <si>
    <t>Stavka se nalazi na ulaznoj fasad prodajnog prostora.</t>
  </si>
  <si>
    <t>Stavka se nalazi u središnjem dijelu ulazne fasade prodajnog prostora.</t>
  </si>
  <si>
    <t>Ulazna vrata su zaokretna, desna, ostakljena, svijetle visine 210cm, a iznad njih se nalazi polje sa otklopnim prozorom za ventilaciju maksimalnih izvedivih dimenzija.</t>
  </si>
  <si>
    <t>Stavka se nalazi u dijelu prodajnog prostora prema skladištu.</t>
  </si>
  <si>
    <t>Ulazna vrata su zaokretna, lijeva, ostakljena, svijetle visine 210cm, a iznad njih se nalazi polje sa otklopnim prozorom za ventilaciju maksimalnih izvedivih dimenzija.</t>
  </si>
  <si>
    <t>Dimenzije svijetlog otvora vrata su 100x210cm.</t>
  </si>
  <si>
    <t xml:space="preserve"> VB8 - 250x273 cm </t>
  </si>
  <si>
    <t>1.1.18.</t>
  </si>
  <si>
    <t>2.1.3.</t>
  </si>
  <si>
    <t>GK zid 25cm</t>
  </si>
  <si>
    <t>2.1.4.</t>
  </si>
  <si>
    <t>Aluminijska staklena stijena prodajnog prostora - VB7</t>
  </si>
  <si>
    <t>1.2.1.</t>
  </si>
  <si>
    <t>1.2.2.</t>
  </si>
  <si>
    <t>1.2.3.</t>
  </si>
  <si>
    <t>1.2.4.</t>
  </si>
  <si>
    <t>2.1.5.</t>
  </si>
  <si>
    <t>2.2.3.</t>
  </si>
  <si>
    <t>2.2.4.</t>
  </si>
  <si>
    <t>2.2.5.</t>
  </si>
  <si>
    <t>2.2.6.</t>
  </si>
  <si>
    <t>2.2.7.</t>
  </si>
  <si>
    <t>2.2.8.</t>
  </si>
  <si>
    <t>2.2.9.</t>
  </si>
  <si>
    <t>2.2.10.</t>
  </si>
  <si>
    <t>2.3.1.</t>
  </si>
  <si>
    <t>2.4.1.</t>
  </si>
  <si>
    <t>2.4.2.</t>
  </si>
  <si>
    <t>1.1.10.</t>
  </si>
  <si>
    <t>1.1.11.</t>
  </si>
  <si>
    <t>1.1.12.</t>
  </si>
  <si>
    <t>1.1.13.</t>
  </si>
  <si>
    <t>1.1.14.</t>
  </si>
  <si>
    <t>1.1.15.</t>
  </si>
  <si>
    <t>1.1.16.</t>
  </si>
  <si>
    <t>1.1.17.</t>
  </si>
  <si>
    <t>1.1.19.</t>
  </si>
  <si>
    <t>Obrada špaleta otvora</t>
  </si>
  <si>
    <t>Obrada ventilacijskih otvora</t>
  </si>
  <si>
    <t xml:space="preserve">Ojačanje otvora u gk zidovima </t>
  </si>
  <si>
    <t>UA 75 profil</t>
  </si>
  <si>
    <t>UA 100 profil</t>
  </si>
  <si>
    <t>UA profil se postavlja u utične kutnike koji su pričvrščeni za međukatnu konstrukciju. Visina ugradnje je do 3,80 m.</t>
  </si>
  <si>
    <t>Obračun prema ugrađenom komadu.</t>
  </si>
  <si>
    <t>2.1.6.</t>
  </si>
  <si>
    <t>Dobava, postava i ugradnja UA profila prema HRN EN 14195 (ili drugoj jednakovrijednoj normi) na mjestima otvora vrata i prozora.</t>
  </si>
  <si>
    <t xml:space="preserve">Predvidjeti slijepi bočni dovratnik za montažu pregrade do konstrukcije na mjestu unutarnje obloge zida. </t>
  </si>
  <si>
    <t>Strop se spušta za visinu cca 65 cm, odnosno na visinu od 300cm od gotovog poda.</t>
  </si>
  <si>
    <t xml:space="preserve">prodor promijera 100mm   </t>
  </si>
  <si>
    <t xml:space="preserve">prodor promijera 150mm   </t>
  </si>
  <si>
    <t>Strop se u pojedinim prostorima javlja samo u dijelu prostora pa se javlja i bočno zatvaranje spuštenog stropa.</t>
  </si>
  <si>
    <t>revizijska okna cca 30x30cm</t>
  </si>
  <si>
    <t>strop</t>
  </si>
  <si>
    <t>Sve radove izvesti stručno, po pravilima struke, u skladu sa specifikacijama odabranog proizvođača i po dogovoru sa projektantom.</t>
  </si>
  <si>
    <t>Obračun po m² površine stropa i komadu okna</t>
  </si>
  <si>
    <t>Okvir je izrađen iz aluminija, a uklada od aluminija s ispunom od toplinskoizolacijskog materijala.</t>
  </si>
  <si>
    <t>Demenzije su približne, konačne dimenzije potrebno uzeti nakon demontaže postojećeg otvora.</t>
  </si>
  <si>
    <t>Prije izrade stavke obavezna je izrada radioničkih nacrta.</t>
  </si>
  <si>
    <t>Ugraditi aluminijske žaluzine na prozor u punoj širini i visini ostakljenog dijela.</t>
  </si>
  <si>
    <t>Okvir je izrađen od aluminija, a ostakljenjeje fiksno od dvoslojnog kaljenog stakla.</t>
  </si>
  <si>
    <t>Staklena stijena podijeljena je u 3 dijela po širini i dva dijela po visini.</t>
  </si>
  <si>
    <t>Lijeva dva polja na shemi su fiksna ostakljena, s dvostrukim staklom.</t>
  </si>
  <si>
    <t>Srednja dva polja su vrata i fiksno ostakljeno polje iznad njih.</t>
  </si>
  <si>
    <t>Svijetle dimenzije vrata iznose 70x210cm.</t>
  </si>
  <si>
    <t>Staklena stijena prikazana je na shemi gledano iz hodnika.</t>
  </si>
  <si>
    <t>U donje desno polje ugraditi rešetku za strujanje zraka.</t>
  </si>
  <si>
    <t>Stavka uključuje i čeličnu konstrukciju smještenu u visini spuštenog stropa dimenzija 293x65cm, dimenzije presjeka sandučastih profila 40x40x4mm. Potkonstrukciju fiksirati u armiranobetonski strop vijcima preko pločice dimenzija 100x100x10mm.</t>
  </si>
  <si>
    <t>Aluminijska staklena stijena ulaza - VB8</t>
  </si>
  <si>
    <t>Aluminijska staklena stijena prodajnog prostora - izlazna - VB6</t>
  </si>
  <si>
    <t>Izrada, dobava i ugradnja pregradne staklene stijene sa ljevim zaokretnim vratima.</t>
  </si>
  <si>
    <t>Okvir je izrađen od aluminija minimalnih dimenzija.</t>
  </si>
  <si>
    <t>Dvostruko staklo 44.1 (laminirano) - 16 mm Argon 90% 33.1 (laminirano).</t>
  </si>
  <si>
    <t>Odnosi se na zaštitu od sunca - zasjenjivanje prodajnog prostora ljekarne.</t>
  </si>
  <si>
    <t>Radi se o rolo tendi s 80 postotnim zasjenjenjem dnevnog svjetla. Predvidjeti tipske profile, bočne vodilice. Upravljanje na elektromotorni pogon. Montira se u strop.</t>
  </si>
  <si>
    <t>dimenzije 245x300</t>
  </si>
  <si>
    <t>dimenzije 225x300</t>
  </si>
  <si>
    <t>dimenzije 330x300</t>
  </si>
  <si>
    <t>dimenzije 90x300</t>
  </si>
  <si>
    <t>Stavku izvesti do potpune gotovosti.</t>
  </si>
  <si>
    <t>Dimenzije su približne, konačne dimenzije potrebno uzeti nakon demontaže postojećeg otvora.</t>
  </si>
  <si>
    <t>- gipskartonski zidovi</t>
  </si>
  <si>
    <t>Završna obrada s glet masom do razine Q2. U cijenu uračunati sve radnje po pravilima struke, sve do pripreme zida za bojanje.</t>
  </si>
  <si>
    <t>Spušteni strop - gipskartonski</t>
  </si>
  <si>
    <t>Međusobni razmaci okomitih CW profila je 62,5cm. Izrada prema smjernicama i uputama proizvođača.  Kvaliteta završne obrade spojeva i površine prvog sloja prema kvaliteti Q1, kvaliteta završne obrade drugog sloja prema kvaliteti obrade površine Q2 (za bojanje) ili Q1 (za pločice), Q3 za nanos epoxy premaza prema uputama proizvođača. Završnu obradu pregradne stjenke usuglasiti s glavnim projektantom.</t>
  </si>
  <si>
    <t>Visina zida 3,70m. Vidljivi dio zida do visine 300 cm od gotovog poda.</t>
  </si>
  <si>
    <t>Sustav zida:-  gipskartonske ploče u dva sloja - 2 x 12,5 mm
-  konstrukcija od pocinčanih čeličnih profila CW/UW  75/06, ispuna između profila kamenom vunom d=6,00 cm ostalih 1,5 cm zračni neprovjetravani sloj.
-  gipskartonske ploče u dva sloja - 2 x 12,5 mm</t>
  </si>
  <si>
    <t>Izrada pregradnog zida ukupne debljine 20 cm, od vodoodbojnih gips-kartonskih ploča debljine 12,5 mm kao Knauf.</t>
  </si>
  <si>
    <t>NAPOMENA:
- Na strani mokrih čvorova ploča čija je gipsana jezgra dodatno impregnirana protiv upijanja vlage.</t>
  </si>
  <si>
    <t>Kvaliteta završne obrade spoja i površine Q2.</t>
  </si>
  <si>
    <t>Potkonstrukcija postavlja se na međukatnu konstrukciju na odgovarajući ovjes (razred nosivosti prema DIN 18168 dio 2 - 0.4 kN) rastera 75/100. Potkonstrukcija se sastoji od tipskih UD/CD profila iz pocinčanog lima debljine 0,6 mm prema HRN EN 14195 (ili drugoj jednakovrijednoj normi) nosivi CD profili i montažni CD profili postavljeni su na rasteru 100/50. Ispuna mineralnom vunom minimalne debljine 5 cm i specifične gustoće min. 30 kg/m³.</t>
  </si>
  <si>
    <t xml:space="preserve">Bojanje vanjskih zidova </t>
  </si>
  <si>
    <t>2.5.2.</t>
  </si>
  <si>
    <t>2.5.3.</t>
  </si>
  <si>
    <t>Bojanje unutarnjih gipskartonskih zidova i stropova</t>
  </si>
  <si>
    <t>Bojanje unutarnjih masivnih zidova i stropova</t>
  </si>
  <si>
    <t>- zidovi, grede i stupovi</t>
  </si>
  <si>
    <t>Ploha spuštenog stropa i zidova treba biti  ravna, kontinuirana i nestrukturirana.</t>
  </si>
  <si>
    <t xml:space="preserve"> Boja treba biti na bazi elastičnih akrilata, u vodenoj otopini, bez omekšivača i zagađivača na bazi organskih i anorganskih pigmenta. Boja se nanosi na oblogu od gips-kartonskih ploča impregniranu radi ujednačenog upijanja.</t>
  </si>
  <si>
    <t>Tehničke karakteristike boje trebaju odgovarati EU normama ili jednakovrijednoj normi:
- Otpornost na pranje: odgovara normi DIN 53 778 ili jednakovrijednoj normi, otporno na minimalno 1.000 abrazivnih ciklusa.
- Otpornost na habanje: odgovara normi DIN 53 778  ili jednakovrijednoj normi, otporno na minimalno 5.000 abrazivnih ciklusa.
- Paropropusnost: 0,35 m (maksimalno dopušteno 2 m DIN 52 615 ili jednakovrijednoj normi).
Granične vrijednosti (VOC) prema 2004/42/EC, klasa A/L, 12g/l max.</t>
  </si>
  <si>
    <t>Završna obrada spuštenih stropova i zidova izvedeni iz gips-kartonskih ploča, ovješeni/postavljeni o tipsku metalnu potkonstrukciju paropropusnom visokoelastičnom bojom mat efekta.</t>
  </si>
  <si>
    <t>Bojanje armiranobetonskih zidova i zidova od opeke.</t>
  </si>
  <si>
    <t>Boja prema odabiru i ovjeri projektanta. RAL iz standardne ton karte odabranog proizvođača.</t>
  </si>
  <si>
    <t>- masivni zidovi</t>
  </si>
  <si>
    <t>Dobava i ugradnja otirača u ulaznom prostoru i prostoru skladišta.</t>
  </si>
  <si>
    <t>Otirač je višedijelni zbog  lakšeg održavanja.</t>
  </si>
  <si>
    <t xml:space="preserve">Otirač od aluminijskih profila s gumenim umecima, ukupna dubina prostirača 30mm. </t>
  </si>
  <si>
    <t>Boja po izboru projektanta.</t>
  </si>
  <si>
    <t>Sve izvoditi prema uputama odabranog proizvođača.</t>
  </si>
  <si>
    <t>U stavku uračunati svi potrebni radovi kako bi se stavka dovela do potpune gotovosti.</t>
  </si>
  <si>
    <t xml:space="preserve">Izvodi se nakon odabira i ovjere Glavnog projektanta. </t>
  </si>
  <si>
    <t>250x273</t>
  </si>
  <si>
    <t>335x273</t>
  </si>
  <si>
    <t>Demontaža vanjskih staklene stijene zajedno s vratima i prozorima.</t>
  </si>
  <si>
    <t>1.1.9.</t>
  </si>
  <si>
    <t>1.1.21.</t>
  </si>
  <si>
    <t>Vatrogasni aparat</t>
  </si>
  <si>
    <t>Aparat prah 6kg s 12JG.</t>
  </si>
  <si>
    <t>Četiri vanjske ostakljena stijena visine 273 cm ukupne duljine 12m.</t>
  </si>
  <si>
    <t>VB1 - 335x60 cm</t>
  </si>
  <si>
    <t>VB3 - 250x60 cm</t>
  </si>
  <si>
    <t>VB4 - 335x60 cm</t>
  </si>
  <si>
    <t>Stijena se sastoji od vertikalnog dijela s vratima iznad kojih se nalazi otklopni prozor te dva vertikalna dijela s fiksnim poljima.</t>
  </si>
  <si>
    <t>Stijena se sastoji od tri vertikalna dijela s fiksnim poljima.</t>
  </si>
  <si>
    <t>Stijena se sastoji od vertikalnog dijela s vratima i dva vertikalna dijela s fiksnim poljima.</t>
  </si>
  <si>
    <t>Tipska rolo zaštita od sunca</t>
  </si>
  <si>
    <t>Demontaža i odvoz ostalog postojećeg ugrađenog namještaja.</t>
  </si>
  <si>
    <t xml:space="preserve">Demontaža zidnih obloga </t>
  </si>
  <si>
    <t>Demontaža i odvoz postojećeg pokretnog namještaja</t>
  </si>
  <si>
    <t>Demontaža i odvoz metalnih zidnih obloga ugrađenih polica u prodajnom prostori-oficini.</t>
  </si>
  <si>
    <t>Obračun komplet demontaža i odvoz.</t>
  </si>
  <si>
    <t>Odvoz na deponiju ili na mjesto koje odredi investitor.</t>
  </si>
  <si>
    <t>Demontaža metalnog spuštenog stropa u eksterijeru</t>
  </si>
  <si>
    <t>Demontaža metalnog spuštenog stropa u interijeru</t>
  </si>
  <si>
    <t>Visina opločenja 1,8m. Obračun po m2.</t>
  </si>
  <si>
    <t>Odvoz materijala na deponiju.</t>
  </si>
  <si>
    <t>Obračun po komadu s demontažom i odvozom na deponiju ili na mjestu prema odabiru investitora.</t>
  </si>
  <si>
    <t xml:space="preserve">   332x60cm</t>
  </si>
  <si>
    <t xml:space="preserve">    90x60cm</t>
  </si>
  <si>
    <t xml:space="preserve">   145x60cm</t>
  </si>
  <si>
    <t xml:space="preserve">    250x60cm</t>
  </si>
  <si>
    <t>Stavka obuhvaća izvedbu:</t>
  </si>
  <si>
    <t>Stavka uključuje sav potreban rad i materijal.</t>
  </si>
  <si>
    <t>Zidarska obrada probijenih otvora u vanjskom zidu za ventilacijske cijevi.</t>
  </si>
  <si>
    <t>Pripomoć i građevinska obrada špaleta bravarskih otvora.</t>
  </si>
  <si>
    <t>Stavka uključuje sanaciju i fino žbukanje probijenih otvora.</t>
  </si>
  <si>
    <t>Stavka uključuje sanaciju i fino žbukanje zidova uz probijene otvore.</t>
  </si>
  <si>
    <t>Dobava i montaža spuštenog stropa s jednostrukom oblogom iz gips-kartonskih ploča debljine 1,25 cm, tipa H2 13 - zelena, impregnirana, prema HRN EN 520 (ili drugoj jednakovrijednoj normi) i dvostrukom potkonstrukcijom.</t>
  </si>
  <si>
    <r>
      <t xml:space="preserve">NAPOMENA:
</t>
    </r>
    <r>
      <rPr>
        <i/>
        <sz val="9"/>
        <rFont val="TyponineSans Pro"/>
        <family val="3"/>
      </rPr>
      <t>- Na strani mokrih čvorova vanjska ploča mora biti vlagootporna zelena gk ploča
Ploča čija je gipsana jezgra dodatno impregnirana protiv upijanja vlage.</t>
    </r>
  </si>
  <si>
    <t>Spušteni vanjski strop vodootporne ploče</t>
  </si>
  <si>
    <t>Izrada pregradnog zida s dvostrukim  gips-kartonskim ploča debljine 12,5 mm kao Knauf ukupne debljine 12,5cm.</t>
  </si>
  <si>
    <t>NAPOMENA:
- Završna ploča je vlagootporna i impregnirana protiv upijanja vlage.</t>
  </si>
  <si>
    <t>U dogovoru s projektantom predvidjeti dodatne nosače (ojačanja) za elemente interijera (police i ormare). Sve spojeve i rubove obraditi prema pravilima struke.</t>
  </si>
  <si>
    <t>Međusobni razmaci okomitih CW profila je 62,5cm. Izrada prema smjernicama i uputama proizvođača.  Kvaliteta završne obrade spojeva i površine prvog sloja prema kvaliteti Q1, kvaliteta završne obrade drugog sloja prema kvaliteti obrade površine Q2 (za bojanje) ili Q1 (za pločice). Završnu obradu pregradne stjenke usuglasiti s glavnim projektantom.</t>
  </si>
  <si>
    <t>Međusobni razmaci okomitih CW profila je 62,5cm. Izrada prema smjernicama i uputama proizvođača.  Kvaliteta završne obrade spojeva i površine prvog sloja prema kvaliteti Q1, kvaliteta završne obrade drugog sloja prema kvaliteti obrade površine Q2 (za bojanje) ili Q1 (za pločice). 
Završnu obradu pregradne stjenke usuglasiti s glavnim projektantom.</t>
  </si>
  <si>
    <t>dvostruke gips-kartonske ploča debljine 1,25mm (vanjska vodoodbojna) obostrano</t>
  </si>
  <si>
    <t>Sustav zida:-  gipskartonske ploče u dva sloja - 2 x 12,5 mm
-  konstrukcija od pocinčanih čeličnih profila CW/UW 100/06, ispuna između profila kamenom vunom d=8,00 cm ostalih 2,0 cm zračni neprovjetravani sloj.
-  konstrukcija od pocinčanih čeličnih profila CW/UW  100/06,
-  gipskartonske ploče u dva sloja - 2 x 12,5 mm</t>
  </si>
  <si>
    <t>Jednostrana obloga ugradbenog vodokotlića</t>
  </si>
  <si>
    <t>dvostruke gips-kartonske ploča debljine 1,25mm (vanjska vodoodbojna).</t>
  </si>
  <si>
    <t>Okviri su s prekinutim toplinskim mostom (termo profili), u boji po izboru projektanta.</t>
  </si>
  <si>
    <t>Okvir je izrađen od aluminijskih profila minimalnih dimenzija.</t>
  </si>
  <si>
    <t>Okviri su s prekinutim toplinskim mostom (termo profil) u boji po izboru projektanta.</t>
  </si>
  <si>
    <t>Prije izrade stavke obavezna je izrada radioničkih nacrta i ovjera Glavnog projektanta.</t>
  </si>
  <si>
    <t>Okviri su s prekinutim toplinskim mostom(/termo profili), u boji po izboru projektanta.</t>
  </si>
  <si>
    <t>Stavka se nalazi na ulaznoj fasadi, u dijelu u kojem su ulazna vrata.</t>
  </si>
  <si>
    <t>Uređenje i antikorozivna zaštita postojećeg sefa.</t>
  </si>
  <si>
    <r>
      <t xml:space="preserve">dimenzije 293x300 cm - </t>
    </r>
    <r>
      <rPr>
        <sz val="9"/>
        <rFont val="TyponineSans Pro Bold"/>
        <family val="3"/>
      </rPr>
      <t>stavka UB4</t>
    </r>
  </si>
  <si>
    <r>
      <t xml:space="preserve">dimenzije 60x100 cm - </t>
    </r>
    <r>
      <rPr>
        <sz val="9"/>
        <rFont val="TyponineSans Pro Bold"/>
        <family val="3"/>
      </rPr>
      <t>stavka UB5</t>
    </r>
  </si>
  <si>
    <t xml:space="preserve">Unutar stavke je uračunata cijena rada i materijala. </t>
  </si>
  <si>
    <t>Potrebno dostaviti uzorak pločice Glavnom projektantu na ovjeru.</t>
  </si>
  <si>
    <t>Unutar stavke uračunata je cijena rada i materijala.</t>
  </si>
  <si>
    <t>Priprema podloge za bojanje: nanošenje temeljnog premaza na bazi kalij vodenog stakla, po cijeloj površini zida radi izjednačavanja upojnosti podloge. Nanošenje valjkom ili četkom.</t>
  </si>
  <si>
    <t>Skidanje i otucanje po potrebi slabo držeće postojeće žbuke i/ili površinskog sloja te bojanje vanjskijh površina zidova i stropova.</t>
  </si>
  <si>
    <t xml:space="preserve">Bojanje zidova: bojanje paropropusnom bojom na silikonskoj osnovi u dva sloja. </t>
  </si>
  <si>
    <t>- spušteni strop</t>
  </si>
  <si>
    <t>Stavka uključuje sav potreban rad i materijal potreban za ugradnju.</t>
  </si>
  <si>
    <t>Ormar dimenzija 93x46,5x195,5cm ugrađuje se u prostor skladišta zapaljivih tvari.</t>
  </si>
  <si>
    <t>Metalni ormar mora imat nepropusne spojeve, prag na vratima visine najmanje 10 cm, bravu i provjetravanje s izlazom na otvoreni prostor. </t>
  </si>
  <si>
    <t>2.6.2.</t>
  </si>
  <si>
    <t>2.6.3.</t>
  </si>
  <si>
    <t>2.6.4.</t>
  </si>
  <si>
    <t>Sustav zida:
-  voodbojne gipskartonske ploče u dva sloja - 2 x 12,5 mm
-  konstrukcija od pocinčanih čeličnih profila CW/UW  100/06, ispuna između profila kamenom vunom d=8,00 cm ostalih 2,0 cm zračni neprovjetravani sloj.
- razmak između dva sloja potkonstrukcije 5cm
-  konstrukcija od pocinčanih čeličnih profila CW/UW  100/06,
-  vodoodbojne gipskartonske ploče u dva sloja - 2 x 12,5 mm</t>
  </si>
  <si>
    <t>Keramičarski radovi</t>
  </si>
  <si>
    <t>Keramičarske radove treba izvoditi u skladu sa Tehničkim uvjetima za izvođenje keramičarksih radova A108 HRN U F2.011, 
oblaganje keramičkim pločicama, 
HRN B.D11.300 HRN U.F1.011. 
Materijali za izradu moraju zadovoljavati propise i norme: 
glazirane ravne podne pločice HRN B.D.301; 
neglazirane pločice HRN B.D1.310; 
neglazirane podne pločice HRN B.D1.320; 
keramičke prešane podne glazirane i neglazirane pločice HRN B.D1.305,306; 
keramičke vučene pločice HRN B.D1.334,335; 
mozaikpločice (glazirane i neglazirane) HRN B.D1.331; 
klinker podne pločice HRN B.D1.321; 
fazonski keramički elementi HRN B.D1.322; 
mort HRN U.M2.010. 
Sav vezivni materijal, ljepila, materijal za brtvljenje i pomoćna sredstva prema HRN U.F1.011.</t>
  </si>
  <si>
    <t>Za izvođenje ovih radova koristiti će se kermičke pločice I-klase koje po čitavom presjeku imaju isti sastav površinu gres porcelanizirane, dimenzija cca 60x60.
Ako stavkom troškovnika nije drugačije traženo, pločice se postavljaju reška na rešku sa što manjim razmakom. Bridovi pločica izvode se umetanjem tipskih AL profila što je obračunato u cijeni radova.
Kod polaganja keramičkih pločica koristiti će se fleksibilna ljepila za što je potrebno pripremiti podlogu, tj. očistiti od prašine i masnoća. Prema upustvu proizvođača ljepila pripremiti smjesu, a zatim je nanositi na podlogu prvo ravnom, a onda nazubljenom lopaticom kako bi se dobila točna optimalna debljina sloja ljepila. Pločicu utisnuti u ljepilo.</t>
  </si>
  <si>
    <t>Ukoliko je podloga za ljepljenje pločica loša u pogledu prionjivosti treba je prije ljepljenja pločic aimpregnirati. Ako se to konstatira, otklanjanje nedostataka na podlozi ide na teret izvoditelja podloge. Za ljepljenje pločica mogu se upotrijebiti samo ona ljepila koja su od strane proizvođača deklarirana za određenu vrstu radova i atestirana u ovlaštenoj instituciji. Kod svih predradnji i lijepljenja pločica izvođač se mora strogo pridržavati receptura i uputa proizvođača ljepila.</t>
  </si>
  <si>
    <t>Rezanje pločica mora biti uredno i precizno obavljeno za to propisanim alatom. Trenutkom početka radova smatra se da je Izvođač pregledao i prihvatio podlogu, te na istu nema primjedbi, pa se naknadne primjedbe na nedostatke o kvaliteti podloge neće priznati, te loša kvaliteta gotovog rada ide isključivo na teret izvođača ovih radova. Sastavni dio keramičarskih radova je i hidroizolacija zidne i podne obloge u mokrim čvorovima, elastičnim polimercementnim premazima sa tipskim trakama na spoju horizontalnih i vertikalnih ploha. Hidroizolacija se izvodi do visine od 2m, pločicama s eoblažu zidovi do te visine u sanitarijama.</t>
  </si>
  <si>
    <t>Reške se zatvaraju specijalnom masom za fugiranje protiv gljivica i plijesni.
Sudare zidne i podne obloge zapuniti trajno elastičnim kitom. Nakon dovršenja, keramičke pločice treba dobro očistiti.</t>
  </si>
  <si>
    <t>U jedinične cijene uključen je sav potreban materijal, transport do radnog mjesta i sav rad. Količine u troškovniku su neto, a povećanje zbog rezanja, loma i sl., uključeno u jediničnu cijenu.</t>
  </si>
  <si>
    <t>U izvedbi je uključeno; dobava uzorka u svrhu odobrenja, ispitivanje i čišćenje podloge, izravnanje manjih neravnina, precizno izvođenje priključaka opločenja na ostale građevne dijelove, zaštita gotovih površina, čišćenje opločenih površina, te odvoz otpadaka, ambalaže i viška materijala po dovršenju radova.</t>
  </si>
  <si>
    <t>Vezivni materijal (cementni mort i ljepila) moraju odgovarati HRN i imati ateste, moraju se nanijeti u propisanoj deklariranoj debljini, tako da osiguraju potpuno i trajno prijanjanje i ne smiju promijeniti ni oštetiti površinu podloge.</t>
  </si>
  <si>
    <t>Pločice se polažu fuga na fugu. Podovi wc-a i kupaonica trebaju imati pad prema sifonu, a ostali podovi trebaju biti potpuno horizontalni. Nakon završetka polaganja vrši se fugiranje i čišćenje poda. Nakon završetka radova potrebno je pod zaštititi od eventualnih prijevremenih opterećenja, dok ljepilo i mort ne otvrdnu.</t>
  </si>
  <si>
    <t>Ovim radovima obuhvaćeni su svi radovi sa gips kartonskim pločama kao izrada pregradnih zidova uključivši ugradnju dovratnika gdje je to potrebno i podkonstrukcije za ugradnju instalacija vodovoda, kanalizacije i sl. te izrada obloge zidova i izrada spuštenih stropova uključivši izradu otvora za ugradnju instalacijskih elemenata, rasvjetnih tijela i sl.
Pri izvedbi gips‐kartonskih radova izvođač je dužan pridržavati se svih uvjeta i opisa u troškovniku, kao i važećih propisa i to posebno:
- Pravilnik o tehničkim mjerama i uvjetima za izvedbu zgrada, (Sl. br.: 17/70), 
- Pravilnik o tehničkim normativima za projektiranje i izvođenje radova u građevinarstvu, (Sl. br.: 21/90), 
- Posebna uputstva proizvođača 
- Pravilnik o zaštiti na radu u građevinarstvu, (Sl. br.: 42/68), Građevinsko zanatski radovi, čl. 134 
- Zakon o zaštiti na radu (NN 59/69, 94/96, 114/03, 104/04, 86/08, 116/08 i 75/09) 
Gips‐kartonske radove potrebno je izvoditi odgovarajućim proizvodima koji imaju veće ili iste tehničke karakteristike definirane troškovnikom (Prilog 3). 
Pri izradi pregradnih zidova, pri oblozi zidova i stropova kao podkonstrukcija mogu se koristiti samo originalni profili od čeličnog lima proizvođača gips‐kartonskih ploča sa svim pripadajućim priborom za međusobnu vezu profila i za učvršćenje profila na osnovnu konstrukciju. Obavezno je držati se sistema jednog proizvođača.
Vrste pregradnih zidova utvrđene su oznakama u nacrtima sukladno zahtjevima glede:</t>
  </si>
  <si>
    <t>Sve stavke izvode se iz odgovarajućih profila ovisno o namjeni iz koje proizlaze i karakterstike profila. 
Vanjski profili s prekinutim toplinskim mostom, a u interijeru obični profili. Završna obrada (eloksaža ili palstifikacija) i boja prema opisu i po izboru projektanta. Sve stavke se ugrađuju na slijepe dovratnike i doprozornike zaštićene od korozije i od direktnog kontakta s aluminijem. Treba izvršiti pravilno dimenzioniranje profila obzirom na veličine shema, utjecaj vjetra i drugih opterećenja kao i ugrađenih stakala. Ugrađeni okov izabire projektant, a obzirom na namjenu pretpostavlja se kvalitetan okov koji će omogućavati lako otvaranje i zatvaranje kroz dulji vremenski rok uporabe i predviđena opterećenja.</t>
  </si>
  <si>
    <t>Demontaže rušenja i pripremni radovi</t>
  </si>
  <si>
    <t>Za sve dijelove konstrukcija koje je potrebno sačuvati, a ne demontiraju se, treba izvesti adekvatnu zaštitu.</t>
  </si>
  <si>
    <t>Svi postojeći sanitarni uređaji u objektu će se demontirati, vodovodne i kanalizacijske cijevi, krajevi kanalizacijskih cijevi će se blindirati. Za potrebe gradilišta izvest će se dovoljan broj priključaka.</t>
  </si>
  <si>
    <t xml:space="preserve">Srušiti će se svi unutrašnji pregradni zidovi i međukatne konstrukcije.
U tijeku radova moguće je naići na nalaze koji će iziskivati drugačije postupke i količine radova od onih navedenih u ovom opisu i troškovniku, sve nastale probleme rješavat će se u dogovoru projektantom i nadzornim inženjerom. </t>
  </si>
  <si>
    <t>Sve radove treba izvoditi po pravilima dobrog zanata i u dogovoru sa projektantom i nadzornim inženjerom.
Kod radova demontaže po potrebi konzultirati se s projektantom konstrukcije.</t>
  </si>
  <si>
    <t>Demontažu krovne konstrukcije treba izvesti pažljivo da ne dođe do oštećivanja. Sve elemente pažljivo demontirati te odvesti na gradsku deponiju udaljenu 5km. Treba ukloniti sve limene opšave i "gurlu" i poskidati sve metalne elemente. Prije otucanja žbuke i raziđivanja vijenaca i profilacija, izvođač mora izraditi šablone za rekonstrukciju.</t>
  </si>
  <si>
    <t>Rušenje postojećih pregradnih zidova od šuplje opeke NF, zidanog na kant.</t>
  </si>
  <si>
    <t>Zid debljine 10cm. Visina zidova 360cm.</t>
  </si>
  <si>
    <t>Uklanjanje keramičke obloge zida na zidovima koji se ne ruše</t>
  </si>
  <si>
    <t>Uklanjanje kamene obloge poda debljine 2 cm skupa s estrihom i svim slojevima poda do armiranobetonske ploče.</t>
  </si>
  <si>
    <t>Demontaža radijatora</t>
  </si>
  <si>
    <t>Demontaža i vađenje postojećih radijatora uključujući i pripadajuće instalacije tople vode.</t>
  </si>
  <si>
    <t>Stavka uključuje i zatvaranje dovoda i odvoda vode u prostor ljekarne.</t>
  </si>
  <si>
    <t>m1</t>
  </si>
  <si>
    <t>Obračun po metru dužnom radijatora.</t>
  </si>
  <si>
    <t>Uklanjanje, utovar, odvoz i deponiranje keramičke obloge poda debljine 2cm skupa s estrihom i svim slojevima poda do armiranobetonske ploče.</t>
  </si>
  <si>
    <t>Demontaža, utovar, odvoz i deponiranje i vađenje postojećih instalacija.</t>
  </si>
  <si>
    <t>1.1.22.</t>
  </si>
  <si>
    <t>Obračun po m² izvedenog poda</t>
  </si>
  <si>
    <t xml:space="preserve">Zidarska obrada probijenog otvora u vanjskom zidu za ventilaciju ormara za zapaljive tekućine promjera 60mm. </t>
  </si>
  <si>
    <t>2.1.7.</t>
  </si>
  <si>
    <t>2.1.8.</t>
  </si>
  <si>
    <t>Izvedba ravnog spuštenog stropa s pločama za vanjsku primjenu s jezgrom od portland cementa i s površinskim slojem od staklenih vlakana na licu i naličju ploče. Ploče debljine 1,25cm. U vanjskom prostoru ispred ulaza.</t>
  </si>
  <si>
    <t>Ploče kao Aquapanel ili jednakovrijedne.</t>
  </si>
  <si>
    <t>Izrada obloge ugradbenog vodokotlića, od dvostrukih vodoodbojnihgips-kartonskih ploča debljine 2x12,5 mm.</t>
  </si>
  <si>
    <t>2.2.11.</t>
  </si>
  <si>
    <t>Desna dva polja su fiksna ispuna od aluminijskog izolacijskog panela debljine stakla.</t>
  </si>
  <si>
    <t>Aluminijski prozori - VB1, VB3, VB4</t>
  </si>
  <si>
    <t xml:space="preserve">Aluminijska staklena stijena prodajnog prostora uz pult - VB5 </t>
  </si>
  <si>
    <t>Vrata opremiti automatizmom za zatvaranje, zaustavljačima, valjčić bravom, obostranim cilindričnim inox rukohvatom promjera 42mm i visine 900mm, štitnicima za kvaku i bravu (odvojeno), te ostalim kvalitetnim okovom za zaokretna vrata.</t>
  </si>
  <si>
    <t>Aluminijska pregradna unutarnja stijena ureda voditelja - UB4</t>
  </si>
  <si>
    <t>Aluminijski prozor u uredu - UB5</t>
  </si>
  <si>
    <t>Obloga se izvodi do visine spuštenog stropa (300cm od gotovog poda) u dogovoru s glavnim projektantom. Prostori kuhinje i sanitarija moraju zadovoljiti stroge higijenske uvjete, kojima mora udovoljiti i završno obloženi zid keramičkim pločicama.</t>
  </si>
  <si>
    <t xml:space="preserve">Prostori kuhinje, sanitarija i laboratorija moraju zadovoljiti stroge higijenske uvjete, kojima mora udovoljiti i završno obloženi zid keramičkim pločicama. </t>
  </si>
  <si>
    <t>Pločice su I. Klase i boje po izboru investitora u suglasnosti s projektantom. Dimenzije 60x60cm.</t>
  </si>
  <si>
    <t>Protukliznost pločica R10.</t>
  </si>
  <si>
    <t>Izvedba opločenja podnih površina protukliznim porculanskim pločicama većih dimenzija.</t>
  </si>
  <si>
    <t xml:space="preserve">Otirač dimenzija 100x80cm ugrađuje se na način da je u ravnini s podom u prodajnom prostoru. </t>
  </si>
  <si>
    <t>Dobava četiri protupožarna aparata na prah S6, smještenih u prostoriji prodajnog prostora, ureda voditelja, skladišta i laboratorija..</t>
  </si>
  <si>
    <t>Sve potrebne skele obračunati unutar stavki. Skele i pomoćne konstrukcije se neće zasebno dodatno obračunavati.</t>
  </si>
  <si>
    <t>U stavku uključiti i postavu plastificirane limene klupčice razvijene širine 35cm u punoj duljini svih prozora.</t>
  </si>
  <si>
    <t>Na sva prozorska krila ugraditi elektronsko otvaranje otklopnih prozora.</t>
  </si>
  <si>
    <t xml:space="preserve">Prozori s drvenim okvirima smješteni na stražnjoj fasadi objekta visine  60cm, visine unutarnjeg parapeta 230cm. Uključuje uklanjanje  klupčica i svog spojnog materijala.  </t>
  </si>
  <si>
    <t>Predvidjeti ojačanja za dva umivaonika u sanitarnim prostorijama.</t>
  </si>
  <si>
    <t>U stavku uključiti i kamenu klupčicu dimenzija 65x10cm.</t>
  </si>
  <si>
    <t xml:space="preserve">Predvidjeti sav potreban okov za otklopni prozor, kvake klupčicu razvijene širine 35cm i spojni materijal, sve prema odabiru projektanta. </t>
  </si>
  <si>
    <t>Jednokrilna vrata - UB1, UB2, UB3</t>
  </si>
  <si>
    <t>Jednokrilna vrata s nadsvjetlom  UB1b, UB2b</t>
  </si>
  <si>
    <t>Sastavni dio stavke je i plastificirana zaštita od isteg lima postavljena s vanjske strane. Mreža je postavljena u tipski plastificirani čelični okvir dimenzija 3x3cm. Isteg lim kao Prometal - "Schwechat" debljine 2mm ili jednakovrijedan u boji po izboru projektanta. Stavka uključuje i plastificranu klupčicu razvijene širine 35cm.</t>
  </si>
  <si>
    <t>Iznad vratnog krila predvidjeti nadsvijetlo visine 80cm(do spuštenog stropa) u ponoj širini otvora.</t>
  </si>
  <si>
    <t>Nadsvijetlo ostakljeno dvostrukim IZO ostakljenjem.</t>
  </si>
  <si>
    <t>SADRŽAJ</t>
  </si>
  <si>
    <r>
      <rPr>
        <b/>
        <sz val="9"/>
        <rFont val="TyponineSans Pro"/>
        <family val="3"/>
      </rPr>
      <t>UB1</t>
    </r>
    <r>
      <rPr>
        <sz val="9"/>
        <rFont val="TyponineSans Pro"/>
        <family val="3"/>
      </rPr>
      <t xml:space="preserve"> - 90x210 cm</t>
    </r>
  </si>
  <si>
    <r>
      <rPr>
        <b/>
        <sz val="9"/>
        <rFont val="TyponineSans Pro"/>
        <family val="3"/>
      </rPr>
      <t>UB2</t>
    </r>
    <r>
      <rPr>
        <sz val="9"/>
        <rFont val="TyponineSans Pro"/>
        <family val="3"/>
      </rPr>
      <t xml:space="preserve"> - 80x210 cm </t>
    </r>
  </si>
  <si>
    <r>
      <rPr>
        <b/>
        <sz val="9"/>
        <rFont val="TyponineSans Pro"/>
        <family val="3"/>
      </rPr>
      <t>UB3</t>
    </r>
    <r>
      <rPr>
        <sz val="9"/>
        <rFont val="TyponineSans Pro"/>
        <family val="3"/>
      </rPr>
      <t xml:space="preserve"> - 60x210 cm </t>
    </r>
  </si>
  <si>
    <r>
      <rPr>
        <b/>
        <sz val="9"/>
        <rFont val="TyponineSans Pro"/>
        <family val="3"/>
      </rPr>
      <t>UB1b</t>
    </r>
    <r>
      <rPr>
        <sz val="9"/>
        <rFont val="TyponineSans Pro"/>
        <family val="3"/>
      </rPr>
      <t xml:space="preserve"> - 90x(210+80) cm</t>
    </r>
  </si>
  <si>
    <r>
      <rPr>
        <b/>
        <sz val="9"/>
        <rFont val="TyponineSans Pro"/>
        <family val="3"/>
      </rPr>
      <t>UB2b</t>
    </r>
    <r>
      <rPr>
        <sz val="9"/>
        <rFont val="TyponineSans Pro"/>
        <family val="3"/>
      </rPr>
      <t xml:space="preserve"> - 80x(210+80) cm </t>
    </r>
  </si>
  <si>
    <r>
      <t>Element uvijetovan pravilnikom o zapaljivim tekućinama (NN br. 54/99. član 214 stavak 1 </t>
    </r>
    <r>
      <rPr>
        <sz val="9"/>
        <rFont val="Arial"/>
        <family val="2"/>
      </rPr>
      <t>do 6).</t>
    </r>
  </si>
  <si>
    <t>komplet</t>
  </si>
  <si>
    <t>KRIŽNI VIJAK d.o.o.
HR-23000 Zadar, Hrvatskih književnika 31, OIB: 11739222067
email: kriznivijak@gmail.com</t>
  </si>
  <si>
    <t>INVESTITOR:</t>
  </si>
  <si>
    <t>Zdravstvena ustanova Ljekarna Zadar, Ul. Jurja Barakovića 2, HR-23000, Zadar, OIB: 64742990556</t>
  </si>
  <si>
    <t>ELEKTROTEHNIČKI TROŠKOVNIK
(sa projektantskom procjenom cijena)</t>
  </si>
  <si>
    <t>NARUČITELJ:</t>
  </si>
  <si>
    <t>AB FORUM d.o.o., Plemića Borelli 1, HR-23000 Zadar, OIB:  84232620582</t>
  </si>
  <si>
    <t>GP-014/2022</t>
  </si>
  <si>
    <t xml:space="preserve">GRAĐEVINA: </t>
  </si>
  <si>
    <t>LJEKARNA DR. E. ANDROVIĆ - POSLOVNI PROSTOR
Na k.č. 2208/3, k.o. Zadar, , Put Petrića 34, HR23000 Zadar</t>
  </si>
  <si>
    <t>Pozicija</t>
  </si>
  <si>
    <t>Jed. mjere</t>
  </si>
  <si>
    <t>Količina</t>
  </si>
  <si>
    <t>Jedinična cijena</t>
  </si>
  <si>
    <t>Ukupni iznos</t>
  </si>
  <si>
    <t>E.</t>
  </si>
  <si>
    <t>ELEKTROTEHNIČKI TROŠKOVNIK</t>
  </si>
  <si>
    <t>0.</t>
  </si>
  <si>
    <t>OPĆI I TEHNIČKI UVJETI I NAPOMENE KOJE SE MORAJU PRIMJENITI TIJEKOM DEFINIRANJA CIJENA TROŠKOVNIČKIH STAVKI</t>
  </si>
  <si>
    <t>ELEKTROTEHNIČKI I OSTALI PRIPREMNI RADOVI</t>
  </si>
  <si>
    <t>PODRŠKA ELEKTROTEHNIČKIM RADOVIMA OSTALIH STRUKA npr. GEODETSKE i GRAĐEVINSKE</t>
  </si>
  <si>
    <t>TRASE ELEKTROTEHNIČKIH INSTALACIJA</t>
  </si>
  <si>
    <t>ELEKTROTEHNIČKE INSTALACIJE I RADOVI</t>
  </si>
  <si>
    <t>ENERGETSKI ORMARI</t>
  </si>
  <si>
    <t>RASVJETA</t>
  </si>
  <si>
    <t>PRIKLJUČNICE I INA ENERGETSKA OPREMA</t>
  </si>
  <si>
    <t>SIGURNOSNA INSTALACIJA, SUSTAV AUTOMATSKE DOJAVE POŽARA I OPREMA</t>
  </si>
  <si>
    <t>EKMI - TELEFONSKA  I RAČUNALNA OPREMA</t>
  </si>
  <si>
    <t>ZAŠTITNA  INSTALACIJA I OPREMA (LPS, radno uzemljenje,...)</t>
  </si>
  <si>
    <t>ZAVRŠNI  RADOVI TE PREGLED, MJERENJA I ISPITIVANJA</t>
  </si>
  <si>
    <t>Zadatak i njegovo rješenje:</t>
  </si>
  <si>
    <t>Troškovnik je rađen osnovom elektrotehničke mape glavnog projekta koji je izradio, ovlašteni inženjer elektrotehnike Srećko Stavnicki, d.i.e., oznaka ovlaštenja je E 148, po tvrtci Križni vijak d.o.o., Hrvatskih književnika 31, HR-23000 Zadar.</t>
  </si>
  <si>
    <t>Elektrotehnička mapa glavnog projekta oznake GP-014/2022, od travnja 2022., zajedničke oznake projekta LZ-01/22 sa glavnim projektantom Igor Pedišić, dipl.ing.arh., A367, po tvrtci AB FORUM d.o.o., Plemića Borelli 1, HR-23000 Zadar.</t>
  </si>
  <si>
    <t>Troškovnik je za cijelu građevinu kompletiran u jedan dokument u kojem se nalaze opisi materijala i opreme sa dobavom, dopremom, ugradbom i svih radova i obveza do puštanja u trajni rad. Troškovnik čine i ostale stavke koje je potrebno uraditi a vezano za dokazivanje kvalitete građenja te kvalitete materijala i opreme. Tražene jedinične cijene moraju sadržavati navedeno, ali i sve ostale radove i radnje, oruđa za rad,..., neophodno da se projektirana građevina dovede u projektirano stanje koje je ukonačnici tehnički ispravno i uporabljivo, a mjesto rada i okoliš čist i uredan.</t>
  </si>
  <si>
    <t>Predmet glavnog projekta je građenje nove FN elektrane na postojećoj građevini. Tijekom elektrotehničkih radova provest će se i određeni građevinski radovi povezani sa elektrotehničkim kao što je izrada prodora za uvod kabela u građevinu, štemanje a nakon ugradbe opreme i krpanja sa gletanjem sa ličenjem unutarnjih zidova.</t>
  </si>
  <si>
    <t>Više o planiranim radovima i tehničkim rješenjima vidjeti u mapama glavnog projekta, opisima ovog troškovnika te uputa proizvođača materijala i opreme. Za sve nepoznanice hitno kontaktirati projektanta glavnog projekta.</t>
  </si>
  <si>
    <t>Tijekom građenja kontinuirano provoditi potrebne preglede, mjerenja i ispitivanja po za to nominiranom ispitivaču kao pravnoj i fizičkoj osobi. Po okončanju građenja provesti konačne preglede, mjerenja i ispitivanja i sastaviti završna izviješća po ispitivaču. Osim praćenje građenja po ispitivaču i kontinuirane kontrole kvalitete, ispitivač u konačnom izviješću mora dati izjavu da je građenje provedeno u skladu sa verificiranom projektnom dokumentacijom od strane projektanta i da rezultati pregleda, mjerenja i ispitivanja potvrđuju tehničku ispravnost radova i rada opreme.</t>
  </si>
  <si>
    <t xml:space="preserve">Tijekom građenja kontinuirano inženjer gradilišta provodi kontrolu nabave u skladu sa projektom i to nominira nadzornom inženjeru. Tijekom građenja provodi sve poslove u skladu sa zakonskom regulativom i obvezama izvođača i na kraju sastavlja pisano izviješće izvođača. </t>
  </si>
  <si>
    <t>Nakon okončanja građenja provodi se okončani pregled, mjerenja i ispitivanja te se provodi obuka korisnika koja mora biti organizirana u min. dva neuzastopna termina, termina sa međusobnim minimalnim vremenskim odmakom od 7 dana.</t>
  </si>
  <si>
    <t>Okončanje građenja završava primopredajom između investitora i izvođača. Primopredaje se provodi odmah po okončanju radova. Tijekom primopredaje izvođač predaje građevinu investitoru i svu kompletnu dokumentaciju o čemu se sastavlja zaseban zapisnik sa popisom dokumentacije i opisom bitnih odrednica za investitora i/ili izvođača.</t>
  </si>
  <si>
    <t>Zakonski je obvezna prisutnost inženjera gradilišta tijekom postupka tehničkog pregleda tj. ishođenja uporabne dozvole koja će se provesti ovisno o zakonskoj regulativi.</t>
  </si>
  <si>
    <t>Pri radu na ponudi treba imati na umu i ne zaboraviti slijedeće:</t>
  </si>
  <si>
    <t>Radovi se prioritetno izvode po elektrotehničkoj i ostalim mapama glavnog projekta odnosno i izvedbenog projekta, ako je isti dostupan i u njima navedenim tehničkim rješenjima, danim metodologijama sa navedenim materijalima i opremom i uputama proizvođača. Tijekom građenja dosljedno se pridržavati opisa iz projekta, opisa iz troškovnika i uputa proizvođača materijala i opreme koji se ugrađuju u građevinu. Troškovnik je namijenjen prikupljanju ponuda i obračunu izvedenih radova i po njemu se prioritetno ne izvodi građenje već po građevinskoj dozvoli odnosno njenim mapama glavnog projekta.</t>
  </si>
  <si>
    <t>Troškovnik je sastavni dio elektrotehničkih mapa i njihov je zadnji slijed.
Troškovnik se izrađuje osnovom elektrotehničke mape. Poželjno da je ta mapa na razini izvedbene mape, a ne glavne mape.</t>
  </si>
  <si>
    <t>Troškovnik je namjenjen procjeni investicije, nadmetanju i ugovaranju građenja te materijalno financijskom obračunu tijekom građenja.
Znači, troškovnik se tijekom nadmetanja uporabljuje kao usporedna mjera vrijednosti investicije ponuditelja, a tijekom građenja nabavi proizvoda zajedno sa elektrotehničkom mapom glavnog projekta, obračunu i naplati izvedenih radova preko građevinske knjige. 
Građevinska knjiga se mora voditi svakodnevno, a njeno vođenje je obvezno i u slučaju ugovaranja posla po principu "ključ u ruke".
Ponudbene cijene moraju obuhvatiti radove  kojie se izvode prioritetno po elektrotehničkoj/im mapi/ama uz uvažavanje opisa iz troškovnika uz primjenu navedenih tehničkih rješenja, po danim metodologijama, sa navedenim materijalima i opremom te uputama proizvođača.</t>
  </si>
  <si>
    <t>Pravna osoba koje sudjeluje u nadmetanju, prije predaje ponudbenog troškovnika trebala bi proučiti projekt, a poželjno je, tj. svakako preporučljivo, obići i mjesto građenja.</t>
  </si>
  <si>
    <t xml:space="preserve">Tijekom kreiranje ponude, a potom i tijekom građenja primjeniti najnoviju tj. svu trenutno važeću zakonsku regulativu (zakone, pravilnike, tehničke propise, norme i EU direktive) i onda kada ona nije izrijekom navedena. </t>
  </si>
  <si>
    <t>Ukoliko opis određene stavke dovodi ponuditelja u sumnju o načinu izvedbe, odabir materijala i/ili opreme i ostalo što utječe na cijenu i rok građenja, treba pravovremeno a prije predaje ponude, tražiti pojašnjenje od naručitelja, a on od projektanta glavnog projekta. Samovoljno tumačenje stavki, a poglavito tumačenja koje ne dolaze od strane za to ovlaštenih osoba - ovlaštenih inženjera koji su izradi projekt - projektant, je ne samo štetno po ponuditelja već i zakonski kažnjivo.</t>
  </si>
  <si>
    <t>Nakon odabira pravne osobe koja će provoditi građenje i sa kojom investitor sklopi pisani ugovor -i time postane sudionik građenja  IZVOĐAČ, sva pojašnjenja tijekom građenja daje projektant.</t>
  </si>
  <si>
    <t>Ponuditelj osim upisa jedinične cijene u ponudbenom troškovniku ne smije u njega unositi nikakve izmjene, a posljedica je automatsko odbijanje ponude. Ispunjeni ponudbenog troškovnik izvođač dostavlja isključivo primjenom oglašene originalne datoteke. 
Ponuditelj ne smije upisivati u ponudbeni troškovnik nikakve podatke koje se od njega ne traže kao što su to na primjer imena proizvoda tamo gdje se ne traže, jer je kao prvo to promjena troškovnika, a isto je predmet nominiranja tijekom građenja.</t>
  </si>
  <si>
    <t>Projektant u iznimnim slučajevima može navesti točno ime proizvoda i proizvođača nekog proizvoda, ali tada mora osigurati u ponudbenom troškovniku i poziciju unosa traženih podataka nekog drugog proizvoda od strane ponuditelja i popisati uvjete - kriterije jednakovrijednosti koji su bitni. Svi kriteriji po kojima je projektant odabrao neki proizvod su bitni kriteriji.</t>
  </si>
  <si>
    <t>Upis nekog drugog proizvoda po ponuditelju u ponudbeni troškovnik, ne znači automatski da je taj ponudbeni proizvod i uistinu jednakovrijedan, a tasigurno ne i daje automatizmom i prihvačen.
Da li je on jednakovrijedan ili nije, ponuditelj to mora tijekom nadmetanja dodatnom tehničkom i inom dokumentacijom dokazati kao i mišljenjem projektanta. Dodatna provjera će se provesti i tijekom nominiranja prilikom koje nadzorni inženjer mora svu dokumentaciju proizvoda detaljno provjeriti i potom donijeti odluku da li će se ista prihvatiti. Dokumentacija dokazivanja jednakovrijednosti može biti definirana kroz ponudbeni natječaj, a ako nije onda se primjenjuje ona koju definira projektant koja se primjenjuje i onda kada natječajna dokumentacija to pitanje cjelovito ne obuhvati. Ponuditelj dokumentaciju jednakovrijednosti uvijek dostavlja zajedno sa ponudbenim troškovnikom  tj. ponudom tijekom nadmetanja.</t>
  </si>
  <si>
    <t>Popis kriterija jednakovrijednosti definira projektant. 
Sve vrijednosti po ponuditelju jednakovrijednog proizvoda mora biti istih tehničkih karakteristika ili tehnički bolji ÷ kvalitetniji.</t>
  </si>
  <si>
    <t>Prilikom odabira proizvoda projektant se morao voditi elektrotehničkim karaktreristikama tog proizvoda, uspoređivati ih sa u projektu odrađenim izračunima, a kada elektrotehnički definira proizvod, onda isti mora uskladiti sa zahtjevima prema mjestu ugradbe koji su definirani kroz materijal izrade proizvoda, njegovu oblikovnost, boju, način ugradbe, ..., pa sve do njegove raspoloživosti na našem tržištu, mogućnost servisiranja i održavanja. Uz to zahtijevi za kvalitetom definirani su i zakonskom regulativom: zakoni, pravilnici, tehnički propisi i norme. Sve to je "projektiranje".</t>
  </si>
  <si>
    <t>Znači, jednakovrijednost nekog proizvoda nisu samo njegovi elektrotehnički podatci već i dugi niz svih ostalih kriterija kojima je odabir proizvoda prošao tijekom projektiranja da bi konačno bio i izrijekom naveden.
Projektant prema svom odabiru važnosti, upisuje kriterije jednakovrijednosti koji mora imati zamjenski proizvod. Kriteriji često nisu isti, pa ni za isti tipa proizvoda, jer jednostavno ovise o tehničkim uvjetima za pojedinu mikrolokaciju.
Ponuditelj zamjenskog proizvoda mora ponuditi proizvod koji uistinu je jednakovrijedan i koji je u skladu sa zakonskom regulativom u RH i mapama glavnog projekta koji su bili osnova ishođenja građevinske dozvole.</t>
  </si>
  <si>
    <t>Bitno je znati da je i zakonska regulativa predvidjela mogućnost "obmane" te je zakonski definirala da u slučaju da se pokaže tijekom građenja ili tijekom probnog rada ili tijekom uporabe u garantnom roku da proizvod koji je ponuditelj predstavio kao jednakovrijedan a to u naravi i nije, a da ta obmana čini građevinu djelomično ili u cijelosti nefunkcionalnom, tehnički nepropisnom ili da utječe na povečanje troškova bilo građenja ili tijekom eksploatacije, izvođač MORA ugrađene proizvode demontirati o svom trošku i ugraditi ono što je definirano projektom. Za sve troškove koji mogu nastati tim radom izvođač nema pravo potraživanja bilo kakve naknade.</t>
  </si>
  <si>
    <t>Projektant za proizvode koji su dostupni po raznim proizvođačima, razinu kvalitete proizvoda odredit će brendiranjem - navođenjem više tipova proizvoda raznih proizvođača koji su jedini prihvatljivi, znači samo neki od navedenih, čime se spriječava nelojalnu konkurencija proizvodima loše kvalitete raznih proizvođača - imitatora, a ponuditelju veći broj mogućih proizvoda koji on može primjeniti.</t>
  </si>
  <si>
    <t>Svaka  želja za promjenom tijekom nadmetanja mora biti provedena u skladu sa procedurom koja je zakonski, strukovno i natječajnom dokumentacijom definirana.</t>
  </si>
  <si>
    <t>Stavke troškovnika ako i nije jasno navedeno, podrazumijevaju se sa dobavom, dopremom na gradilište, skladištenja do i na gradilištu, ugradbom, čišćenjem gradilišta, osiguranjem, čuvanjem te sa svim dodatnim troškovima vezanim za finalizaciju i osposobljavanje funkcionalnih cjelina instalacija i sustava ali i cijele građevine. Po okončanju građenja građevina te njene instalacije i sustavi moraju biti u tehnički ispravnom stanju, funkcionalne a sve u uporabljivom stanju.</t>
  </si>
  <si>
    <t>U nastavku su navedeni neki primjeri troškova koji mogu nastati tijekom građenja, do primopredaje, ili su zakonska obveza izvođača tijekom građenja a koji moraju biti sastavni dio iskazane jedinične ponudbene cijene. Osnovom toga izvođač ne može potraživati naknadno bilo koja financijska i ina sredstva i naknade te produžetak roka u slučaju i tvrditi da to nije uključio u jedinične cijene, rokove i slično.</t>
  </si>
  <si>
    <t xml:space="preserve">Neki od primjera tih troškova su: </t>
  </si>
  <si>
    <t>-</t>
  </si>
  <si>
    <t xml:space="preserve">sve vrste potrošnih, montažerskih, pomoćnih i ostalih materijala, opreme te radova do potpune gotovosti svake pojedine stavke i građevine u cijelosti.
Potrošni izolacijski, spojni, montažerski i ini materijal kao što su: izolir traka, vijčana oprema, spojni kabeli, tuljci, kabelske spojnice i kabelski završetci ako nisu zasebno specificirani, spojne redne stezaljke i stezaljke za pričvršćenje kabela,  obilježavajuće trake, PVC štitnici,  ... </t>
  </si>
  <si>
    <t xml:space="preserve">PVC trajne oznake kabela u ormarima i duž trasa, PVC trajne oznake priključnica u skladu sa shemama ormara, PVC trajne oznake opće i sigurnosne rasvjete, PVC trajne oznake i ostale krajnje opreme kao što su: PP zaklopke, javljači i isklopna tipkala raznih tipova i namjena, ... </t>
  </si>
  <si>
    <t>kontakt i koordiniranost sa javnopravnim tijelima te osiguranje i zaštita postojećih ili već izvedenih instalacija javnopravnih tijela</t>
  </si>
  <si>
    <t>mehanička i ina zaštita i osiguranje postojećih ili već izvedenih radova; instalacija, materijala i opreme</t>
  </si>
  <si>
    <t xml:space="preserve">Sve navedeno te ostalo što je izvođač u obvezi provoditi a u skladu sa zakonskom regulativom i ne navodi se u troškovniku građenja a to može biti ili rad na dokumentaciji ili provedba nekih odredbi kao što je to organizacija gradilišta, organizacija građenja, primjena mjera zaštite na radu i zaštite od požara, primjena sanitarnih mjera, obvezno osiguranje gradilišta i ostalo, mora biti uključeno u jedinične cijene ponudbenih stavki troškovnika. </t>
  </si>
  <si>
    <t>gradilišni priključak na komunalnu i inu infrastrukturu, a u slučaju nemogućnosti priključenja na NN mrežu ODSa istu osigurati iz drugih izvora električne energije npr. iz dizel električnog agregata uključno sda troškom goriva, održavanja i ostalo, a na komunikacijsku mrežu koncesionara preko bežičnih modula. Troškovi potrošnje električne energije i elektroničkih komunikacija gradilišta.</t>
  </si>
  <si>
    <t>rad pod naponom u slučaju potrebe - određuje organizacija građenja inače projektno nije dozvoljeno</t>
  </si>
  <si>
    <t>bilo koji troškovi u svezi horizontalnog i vertikalnog transporta tijekom građenja,</t>
  </si>
  <si>
    <t>troškovi ljudi, njihovog transporta, prehrane, spavanja i slično,</t>
  </si>
  <si>
    <t xml:space="preserve">svi troškovi opreme i strojeva proizišli iz posjedovanja i/ili najma i uporabe na gradilištu (nabava, amortizacija, servis,...), </t>
  </si>
  <si>
    <t>zaštitne kacige, prsluci, zaštitna odjeća, obuća, rukavice, specijalizirani alati i oruđa u skladu sa radnim zadatcima</t>
  </si>
  <si>
    <t>rad na visini &gt;= 3,0m što uključuje osposobljene radnike, ali i potrebnu osobnu zaštitnu opreme te opremu za siguran rad na visini, prijenosna skela i ostalo potrebno</t>
  </si>
  <si>
    <t>rad na visini, rad na visini uz primjenu pokretne radne skele sa primjenom zaštite podloge na kojoj se rad provodi kao što je to primjena linoleuma dimenzija 2x tlocrtne površine radne skele; općenito zaštita svih podova prostorija prije početka radova kartonom i krutom PVC folijom, PVC foliju na krajevima dignuti uz zid cca. 20cm i pričvrstiti krep trakom,</t>
  </si>
  <si>
    <t>zaštita i čuvanje gradilišta, osiguranje gradilišta (minimalno u skladu sa Zakonom o građenju) kod osiguravajućih kuća od šteta nastalih ljudskom pogreškom ili od atmosferlija i sl., od otuđivanja, od vandalizma i sl., mehaničko osiguranje već izvedenih radova,</t>
  </si>
  <si>
    <t xml:space="preserve">za sve materijale i/ili opremu koja se uporabljuje tijekom građenja izvođač će o svom trošku osigurati pravilno skladištenje i čuvanje, poduzimanje svih mjera na osiguranju od štetnog djelovanja atmosferskih utjecaja, </t>
  </si>
  <si>
    <t>rad izvan radnog vremena i rad noću - ako je to vidljivo da traženi rok neće osigurati završenje ugovornih obveza radom samo u jednoj smjeni,</t>
  </si>
  <si>
    <t>Skladištenje, transport i ugradbu materijala i opreme izvoditi u skladu sa uputama proizvođača te ako su dane i uputa iz dokumentacije.</t>
  </si>
  <si>
    <t xml:space="preserve">svakodnevno kontinuirano čišćenje gradilišta, svakodnevno sortiranje ambalaže, otpada i slično sa odvozom na deponij i ishođenom  potvrdom o deponiranju, sortiranje viška opreme i materijala koji je nastao tijekom demontiranja, sortiranje viška opreme i materijala nastao tijekom izvođenja. Demontiranje opreme mora se provoditi krajnje pažljivo uz predhodnu najavu kako bi se osiguralo njeno ispravno stanje i nakon demontiranja. Za opremu koju investitor pismeno kaže da mu je nepotrebna izvođač je odvozi na deponij. </t>
  </si>
  <si>
    <t>finalno čišćenje građevine koje uključuje i zaostalu prašinu a provodi se u minimalno 5 dana suhim i mokrim postupkom sa spramanjem za primopredaju</t>
  </si>
  <si>
    <t>Gradilišne obveze izvođača su definirane zakonom i ekonomski su sastavni  dio jediničnih cijena svih stavki i provode se do ishođenja uporabne dozvole, a to su na primjer:</t>
  </si>
  <si>
    <t>• Izrada terminskog(ih) plana(ova), izrada plana rada prema pojedinima fazama iz terminskog plana u pogledu rada, broja ljudi i nj. stručne spreme, opreme, materijala, oruđa za rad, zaštite na radu,... . U cijeni su i sve njihove izmjene i dopune tijekom građenja.</t>
  </si>
  <si>
    <t>• Izrada metodologije građenja u skladu sa terminskim planom iz kojeg se vidi provedba terminskog plana. U cijeni su i sve izmjene i dopune tijekom građenja.</t>
  </si>
  <si>
    <t>• Izrada plana gradilišta, prometne i ine regulacije sa osiguranjem neometanog prometa ljudi i vozila te materijala i opreme za cijelo vrijeme trajanja građenja uključno sa njenom provedbom za cijelo vrijeme građenja.</t>
  </si>
  <si>
    <t>• u skladu sa pravilnikom o gradilištima, izrada projektne dokumentacije u svezi gradilišnog razvoda električne energije za cijelo vrijeme građenja sa izmjenama tijekom građenja, kontinuirana provedba pregleda, mjerenja i ispitivanja te izvedba i adaptiranje gradilišnog razvoda u skladu sa potrebama građenja, pregledi, mjerenja i ispitivanja elektrotehničkih gradilišnih instalacija. 
Svi troškovi koji proizilaze iz uvjeta priključenja na NN mrežu kao i potrošnja električne energije tijekom građenja je na trošak izvođača.
Za građevinu se provodi isto, ali zasebna dokumnetacija.</t>
  </si>
  <si>
    <t>• Izrada i ostalih elaborata i dokumentacije vezane za provedbu mjera zaštite na radu i zaštite od požara i njihova provedba za cijelo vrijeme građenja.</t>
  </si>
  <si>
    <t>• Sudjelovanje u radu svih inženjera gradilišta i voditelja radova na gradilišnim i inim koordinacijama do primopredaje.</t>
  </si>
  <si>
    <t>Građenje provoditi primjenom proizvoda koji moraju biti u skladu sa elektrotehničkim mapama i troškovnikčkim opisima. Kvaliteta proizvoda, tehnička, oblikovna te drugi uvjeti, i onda kada nije izrijekom navedena u dokumentaciji mora biti u kvaliteti koja je minimalno u skladu sa zakonskom regulativom sukladno tipu i namjeni građevine, mikrolokaciji izvedbe sa utjecajima iz i na okoliš i ostalo.</t>
  </si>
  <si>
    <t>Izvođač je u zakonskoj obvezi prije narudžbe materijala i/ili opreme provesti nominiranje (zahtjev za nominiranje sa privitcima ovisno o tipu i namjeni proizvoda a najmanje izjava prodavača te izjava o sukladnosti i/ili izjava o svojstvima) i ishoditi pismenu suglasnost nadzornog inženjera. Po odobrenju nadzornog inženjera, proizvod se može nabavljati. Po dolasku proizvoda na gradilište dostaviti nadzornom inženjeru i dokaz o njihovom porijeklu - dostavnicu koja mora biti od nominiranog prodavača. Dokazi moraju biti u skladu sa dokumentacijom i zakonskom regulativom. Osim navedenog uz proizvod se dostavlja njihova jamstvena dokumentacija, dokumentaciju u svezi načina ugradbe, uporabe  i održavanja te protokole pregleda, mjerenja i ispitivanja (ako su propisani za te materijale i/ili opremu). Svi podaci o tome moraju biti uneseni u građevinski dnevnik.</t>
  </si>
  <si>
    <t>Dobavu, skladištenje i ugradbu materijala i opreme te provedbu pregleda, mjerenja i ispitivanja te puštanje pod naponu - rad - pogon, izvoditi u skladu sa uputama proizvođača te uputa iz projektne dokumentacije. Iste upute koristiti i tijekom sastavljanja uputa za uporabu i uputa za održavanje koje se na kraju zajedno sa garancijama MORAJU predati investitoru tijekom primopredaje.</t>
  </si>
  <si>
    <t>Bilo kakve potrebne ili naknadno izražene želje za izmjenama tijekom građenja, bilo kojeg sudionika građenja, odnosno odstupanja od dokumentacije pa bile one po nekom i "male" i/ili "nebitne" i/ili "koje ne utječu na ...", izrijekom su zakonski zabranjene provedbe bez pismenog mišljenja i suglasnosti projektanta elektrotehničke mape, odnosno po njemu danih novih tehničkih rješenja. Samo projektant ima pravo odlučivati što je, a što nije "mala" ... izmjena i koje izmjene utječu, a koje ne utječu na građevinu i u kojoj mjeri pa do potrebe izmjene i dopune građevinske dozvole. Izvođač i po dobijanju suglasnosti ili novog tehničkog rješenja to ne može automatizmom provoditi nabavom i ugradbom proizvoda bez da se ishodi i pismena suglasnost investitora na cijenu usluge i rok provedbe.</t>
  </si>
  <si>
    <t>Sve izmjene i dopune se moraju odmah tijekom građenja tekstualno i grafički evidentirati i ovjeriti po projektantu elektrotehničke struke koji je izradio glavnu / izvedbenu mapu.</t>
  </si>
  <si>
    <t>Po završetku građenja, građevina u cjelini mora biti u skladu sa projektantskim rješenjem, uporabljiva i tehnički ispravna prema zakonskoj regualtivi.</t>
  </si>
  <si>
    <t>U skladu sa zakonskom odredbom, svi nekvalitetno izvedeni radovi, radovi izvedeni proizvodima za koju nisu priloženi dokazi o kvaliteti i porijeklu ili su dostavljeni dokazi neprimjereni traženom, radovi koji nisu u skladu sa dokumentacijom, moraju se otkloniti a oprema zamijeniti tehnički ispravnom i sa valjanim dokazima kvalitete. Tolerancije mjera izvedenih radova određene su zakonskom regulativom i strukovnim pravilima, a o njima odlučuje projektant. Izvođač je dužan prema u dokumentaciji danim naputcima ili po naputcima nadzornog inženjera sve mjere - tehničke vrijednosti provjeravati u naravi, te o svim neusklađenostima između dokumentacije i stanja na gradilištu obavijestiti projektanta i nadzornog inženjera. Projektant  će donijeti odluku o smjeru nastavka radova, a po tome nadzorni inženjer mora postupiti uz financijsku suglasnost investitora.</t>
  </si>
  <si>
    <t>Sva odstupanja i izmjene od dokumentacije, zakonske regulative i priznatih tolerancija, neovisno kada se po nadzornim inženjerima, investitoru/korisniku ili projektantu primjete, a prethodno nisu odobrene od SVIH sudionika građenja, izvođač je u obvezi otkloniti o svom trošku bez prava traženja dodatnih potraživanja te uz sanaciju svih šteta koji mogu nastati tim radnjama.</t>
  </si>
  <si>
    <t>Izvođač je u obvezi odmah po početku građenja a prije samog građenja nominirati pravnu osobu i po njoj predloženu fizičku osobu u svojstvu provedbe pregleda, mjerenja i ispitivanja. Nakon ishođenja pismene suglasnosti nadzornog inženjera može se navedeni posao naručiti i početi provoditi. Provođenje ide paralelno sa građenjem. Nadzorni inženjer o tijeku radova ispitivača mora biti predhodno pismeo izviješćen a za pojedine radove i fizički prisutan. Svi podaci o provedbi rada ispitivača moraju biti uneseni u građevinski dnevnik.</t>
  </si>
  <si>
    <t xml:space="preserve">Izvođač je u obvezi  nakon završetka radova o tome pismeno izvijestiti sve sudionike građenja, provesti obuku korisnika i primopredaju radova. </t>
  </si>
  <si>
    <t>Investitor je u obvezi gradilište predati izvođaču oslobođeno od ljudi, stvari i opreme, a naročto one koja je njemu svhovita,uporabljiva, vrijedna, ... .</t>
  </si>
  <si>
    <t>Ponudnudbeni troškovnik nije ispravno ispunjen / ponuđen ako:</t>
  </si>
  <si>
    <t>• za sve stavke (uključno i one sa više podstavki) koje uz opis imaju navedenu i količinu pojedinih cjelina unutar stavke, se ne navede jedinična cijena, a zasebno i cijena kompleta, ako to tako stavka traži</t>
  </si>
  <si>
    <t>• se uoči da je troškovnička datoteka izmijenjena ili stavke u njoj u pogledu sadržaja opisa, navođenja određenog tipa materijala i/ili opreme proizvođača, izmjene količina i slično</t>
  </si>
  <si>
    <t>• ne dostavi cjelokupnu dokumentaciju u svezi dokazivanja jednakovrijednosti po ponuditelju ponudbenih jednakovrijednih materijala i/ili opreme koja je različita od projektirane</t>
  </si>
  <si>
    <t>• nepopunjene / neponuđene sve stavke troškovnika ili ako su stavke samo djelomično ponuđene</t>
  </si>
  <si>
    <t/>
  </si>
  <si>
    <t>Ispitivač kao pravna, te od nje imenovana fizička osoba koja je njen zaposlenik, na poslovima pregleda, mjerenja i ispitivanja tijekom građenja</t>
  </si>
  <si>
    <t xml:space="preserve">Odmah po početku građenja, a za kontinuiranu provedbu tijekom građenja poslova pregleda, mjerenja i ispitivanja, skračeno "Ispitivač, </t>
  </si>
  <si>
    <t>izvođač MORA sukladno zakonskoj regulativi nominirati i ishoditi pismena suglasnost nadzornog inženjera, za pravnu osobu te fizičku osobu koja je zaposlena u pravnoj osobi.</t>
  </si>
  <si>
    <t xml:space="preserve">Prije narudžbe i ugovaranja pregleda, mjerenja i ispitivanja od za to registrirane pravne osobe, izvođač mora nadzornom inženjeru dostaviti </t>
  </si>
  <si>
    <t>nominaciju tih pravnih subjekata te fizičkih osoba koja će provoditi poslove "pregleda, mjerenja i ispitivanja" za cijelo vrijeme trajanja  građenja.</t>
  </si>
  <si>
    <t>Nakon potvrde / prihvačanja nominacijske liste ispitivača po nadzornom inženjeru, izvođač može navedene poslove ugovoriti, a nominirane osobe početi sa radom.</t>
  </si>
  <si>
    <t>Ispitivač tijekom provedbe ovih poslova mora u skladu sa metodologijom osigurati prisutnost i uvid u te radove nadzornom inženjeru te provoditi i dodatne provjere ako nadzorni inženjer od njega to bude tražio tijekom građenja.</t>
  </si>
  <si>
    <t>Pregled, mjerenja i ispitivanja provoditi u skladu sa uputama i shemama iz projektne dokumentacije, zakonskih i normativnih uputa prema tipu i namjeni građevine i uz obvezatnu uporabu uputa proizvođača ugrađenih materijala i opreme.</t>
  </si>
  <si>
    <t>Tijekom građenja provoditi kontinuirano ove poslove i o njima voditi evidenciju koja se mora predočiti nadzornom inženjeru na uvid.</t>
  </si>
  <si>
    <t>Dokumentacija kontrole mora biti na gradilištu za cijelo vrijeme građenja dostupna nadzornom inženjeru i inspekijskom nadzoru za to nadležnih institucija.</t>
  </si>
  <si>
    <t>Poslovi tijekom građenja vezano za gradilište - iz zakonske regulative:</t>
  </si>
  <si>
    <t>a</t>
  </si>
  <si>
    <t>Zajedno sa inženjerom gradilišta izraditi projekt NN razvoda za potrebe gradilišta i tijekom građenja ga po potrebi gradilišta redovno mijenjati i dopunjavati.</t>
  </si>
  <si>
    <t>b</t>
  </si>
  <si>
    <t>Provedeni NN razvod gradilišta pregledati i provesti potrebna mjerenja i ispitivanja te izraditi protokole za potrebe dokazivanja ispravnosti NN instalacija i opreme te njene dostupnosti tijekom inspekcijskih i inih kontrola. - vezano za a. stavku.</t>
  </si>
  <si>
    <t>Opaska: nije potrebno ni "a" ni "b" ako se planom građenja predvidi da će alati biti ručni ili sa aku baterijama bez mogućnosti punjenja tijekom građenja.</t>
  </si>
  <si>
    <t>Poslovi tijekom građenja vezano za građevinu i dokumentaciju koja se po okančanju građenja kompletira (zasebno specificirano):</t>
  </si>
  <si>
    <t>Ispitivač po imenovanju mora dostaviti metodologiju provedbe ovih poslova.</t>
  </si>
  <si>
    <t xml:space="preserve">Kontinuirana provedba pregleda, mjerenja i ispitivanja tijekom građenja sa inženjerom gradilišta usklađeno sa dinamikom građenja. svih cjelina radova prije njihovog zatrpavanja, zatvaranja, zaprečavanja i slično, radi provjere tehničke ispravnosti. </t>
  </si>
  <si>
    <t xml:space="preserve">Posebna požnja svih cjelina koje se građevinski zatrpavaju, zatvaraju, zaprečavaju i slično, radi provjere tehničke ispravnosti. </t>
  </si>
  <si>
    <t>Obvezatna provjera da li je inženjer gradilišta napravio fotodokumentaciju. svih ključnih mikropozicija koje neće biti dostupne tijekom naknadnih pregleda i kontrola.</t>
  </si>
  <si>
    <t>Provedba tijekom građenja mjerenja i ispitivanja sukladno tipu elektrotehničkih sustava kao što je to provjera otpora uzemljenja prije konačne sanacije okoliša i ostalo.</t>
  </si>
  <si>
    <t>Planiranje - organiziranje provedbe funkcionalnog pregleda i ispitivanja</t>
  </si>
  <si>
    <t>Planiranje - organiziranje provedbe probnog rada uz pregled i ispitivanja.</t>
  </si>
  <si>
    <t>Za sve:</t>
  </si>
  <si>
    <t>Tijek provedbe metodologije rada evidentirati u građevinskom dnevniku.</t>
  </si>
  <si>
    <t>Ovo se provodi kontinuirano tijekom građenja. Na kraju troškovnika je dan popis dokumentacije koju Ispitivač sastavlja i dostavlja kao konačni dokument po okončanju građenja, investitoru na daljnje čuvanje i uporabu.</t>
  </si>
  <si>
    <t>Stavka je obvezujuća i osnova za ostale stavke.</t>
  </si>
  <si>
    <t>kompl.</t>
  </si>
  <si>
    <t>Pregled mjesta građenja i uvođenje izvođača u posao, ako za to postoje potrebni uvjeti</t>
  </si>
  <si>
    <t>Pregled mjesta građenja organizirati i provesti sa svim sudionicima građenja (projektant, nadzorni inženjer, inženjeri gradilišta i investitor).</t>
  </si>
  <si>
    <t>Tijekom pregleda mjesta građenja utvrditi da li je gradilište oslobođeno od ljudi i dobara, odnosno da li je spremno za njegovo preuzimanje od strane izvođača i početak građenja.</t>
  </si>
  <si>
    <t>Usporedbom projektne dokumentacije sa zatečenim stanjem utvrditi sve možebitne nepravilnosti i neusklađenosti, a poglavito sve one koje mogu produljiti rok izgradnje i/ili promijeniti ugovorni iznos.</t>
  </si>
  <si>
    <t>Sa nadzornim inženjerom sve opaske unijeti u gradilišnu dokumentaciju.</t>
  </si>
  <si>
    <t>Sa nadzornim inženjerom utvrditi način daljnjeg rada, a u slučaju da su već uočena odstupanja projektne dokumentacije od zatečenog stanja, popisati slijed mjera kojima će se to rješavati.</t>
  </si>
  <si>
    <t>Prva mjera je izvješćivanje projektanta i traženje njegovog mišljenja. Sve izmjene projektantskog rješenja i ugovornog troškovnika provodi projektant.</t>
  </si>
  <si>
    <t xml:space="preserve">Druga mjera je utvrđivanje utjecaja tih razlika na ugovorne obveze izvođača po pitanju obima radova te njihov utjecaj na financije te utjecaj na dinamiku i rokove. </t>
  </si>
  <si>
    <t>Na kraju se upisom u građ. dnevnik izvođač uvodi ili ne uvodi u posao, a odluka mora biti obostrano prihvačena.</t>
  </si>
  <si>
    <t>Organiziranje očevida mjesta gradnje sa predstavnicima javnopravnih tijela i sudionika u građenju.</t>
  </si>
  <si>
    <t>Sva javnopravna tijela pismeno kontaktirati te u dogovoreno vrijeme sa njima i sudionicima građenja provesti očevid na licu mjesta.</t>
  </si>
  <si>
    <t>Tijekom očevida sa predstavnicima javnopravnih tijela i ostalim sudionicima građenja:</t>
  </si>
  <si>
    <t>Trajno i vidljivo označiti sve njihove uzemne instalacije, križanja i susrete sa drugim instalacijama.</t>
  </si>
  <si>
    <t>Prokomentirati zahtjeve projekta u odnosu na označene postojeće instalacije i definirati daljnje obveze izvođača prema javnopravnim tijelima.</t>
  </si>
  <si>
    <t>Prokomentirati zahtjeve uvjeta priključenja i definirati daljnje obveze izvođača, način i dinamiku prema javnopravnim tijelima.</t>
  </si>
  <si>
    <t>Odrediti način i dinamiku građenja sa zahtjevima/potrebama javnopravnih tijela.</t>
  </si>
  <si>
    <t>Odrediti način provedbe uvjeta priključenja kod već priključenih građevina, odnosno njihovo dislociranje, privremeno isključenje i slično.</t>
  </si>
  <si>
    <t>Oznake na terenu izvođač tijekom građenja mora čuvati.</t>
  </si>
  <si>
    <t>Sve uočene različitosti od projektne dokumentacije ucrtati i po projektantu verificirati u postojećoj dokumentaciji.</t>
  </si>
  <si>
    <t>Projektant mora odlučiti da li izmjene utječu i u kolikoj mjeri na projektantsko rješenje a samim tim i na realizaciju dijela ili cjelokupnog troškovnika.</t>
  </si>
  <si>
    <t>Gradilišne obveze</t>
  </si>
  <si>
    <t>Nazočnost i provedba dogovora sa koordinacija između investitora i javnopravnih tijela.</t>
  </si>
  <si>
    <t>Npr. oko potrebnih radova na priključnim ormarima/brojilima (ispunjavanje formulara, koordinacije, zahtjeva za isključenje/uključenje, montažu/demontažu, izmještanje brojila, puštanje u rad i sl.., prijave gradilišta i sl..</t>
  </si>
  <si>
    <t>Na priključnim EE ormarima (radovi na priključku, prebacivanje brojila,...) izvode samo za to ovlaštene osobe od nadležnog HEP ODS-a, te njihove troškove snosi investitor (izmještanje brojila, demontaža, montaža plombi,...).</t>
  </si>
  <si>
    <t>U cijeni uključene i sve koordinacije i provedba obveza sa gradilišnih koordinacija, a koje nisu predmet ostalih stavki.</t>
  </si>
  <si>
    <t>Izrada plana gradilišta, prometne i ine regulacije sa osiguranjem neometanog prometa ljudi i vozila za cijelo vrijeme trajanja izvedbe.</t>
  </si>
  <si>
    <t xml:space="preserve">Izrada terminskog(ih) plana(ova), izrada plana rada prema pojedinima fazama iz terminskog plana u pogledu rada, broja ljudi i nj. stručne spreme, opreme, materijala, oruđa za rad, zaštite na radu,... </t>
  </si>
  <si>
    <t>Sastavni dio su i ostali planovi i elaborati kao što je to npr. provedba zaštite na radu,...</t>
  </si>
  <si>
    <t>Organizacija gradilišta u skladu sa zakonskom regulativom i izrađenom projektnom i inom dokumentacijom.</t>
  </si>
  <si>
    <t>Sva dokumentacija mora biti ovjerena po odgovornim osobama.</t>
  </si>
  <si>
    <t xml:space="preserve">Pregled, ispitivanje i korigiranje dokumentacije u skladu sa zatečenim stanjem:  </t>
  </si>
  <si>
    <t>GLAVNI ENERGETSKI RAZVOD i UZEMLJIVAČ GRAĐEVINE</t>
  </si>
  <si>
    <t>priključni kabel od OMM do GROa</t>
  </si>
  <si>
    <t>uzemljivač građevine, do OMM i/ili GROa</t>
  </si>
  <si>
    <t>Ispitivanjem utvrditi zatečeno stanje:</t>
  </si>
  <si>
    <t>nazivne vrijednosti elektroenergetske instalacije (tip kabela, broj vodiča i nazivni presjek) - sustavi elektro energetike</t>
  </si>
  <si>
    <t>nazivne vrijednosti elektroenergetske instalacije (tip kabela, broj vodiča i nazivni presjek) - sustav uzemljenja i izjednečenja potencijala</t>
  </si>
  <si>
    <t>otpor izolacije</t>
  </si>
  <si>
    <t>otpor uzemljivača građevine</t>
  </si>
  <si>
    <t>nazivne vrijednosti zaštitne, sklopne i ine opreme</t>
  </si>
  <si>
    <t>Sve radnje izvesti uz nazočnost nadzornog inženjera za elektrotehničke radove, a njega je potrebno predhodno upoznati sa planiranim tijekom i dinamikom provedbe, jer se bez njegove prisutnosti ne mogu provoditi ove radnje.</t>
  </si>
  <si>
    <t>GLAVNI ELEKTRONIČKI (EKI) RAZVOD - postojeći</t>
  </si>
  <si>
    <t>od priključne točke zgrade do HD ormara ljekarne, kom 1</t>
  </si>
  <si>
    <t>Ispitivanjem utvrditi:</t>
  </si>
  <si>
    <t>nazivne vrijednosti elektroničke instalacije (tip kabela, broj vodiča i nazivni presjek)</t>
  </si>
  <si>
    <t>nazivne vrijednosti elektroenergetske instalacije (tip kabela, broj vodiča i nazivni presjek) - sustava uzemljenja EKI sustava</t>
  </si>
  <si>
    <t>Demontiranje elektrotehničke opreme i materijala.</t>
  </si>
  <si>
    <t>Demontiranje provoditi na način da se ista što manje devastira.</t>
  </si>
  <si>
    <t>Demontiranu opremu po demontiranju popisati i nakon svakog radnog dana predati je zapisnički investitoru na daljnje njeno skladištenje, jer je ista njegovo sredstvo.</t>
  </si>
  <si>
    <t>U slučaju da investitor ne želi da preuzme demontranu opremu i materijale, i nadalje mora potpisati zapisnik u kojem se tada to izrijekom navodi te se daje iskaz da izvođač sa njom nadalje može raspolagati prema svojoj volji i potrebi.</t>
  </si>
  <si>
    <t>Izvoditelj u skladu sa zapisnikom mora nadzornom inženjeru dati na znanje da li se materijali i oprema odvoze na deponij ili skladište u njegovom skladištu.</t>
  </si>
  <si>
    <t>Za svu opremu koja se definira kao privremeno demontirana jer će se ista ponovno montirati izvođač mora osigurati u skladu sa opremom i primjereno skladištenje, čuvanje i slično,</t>
  </si>
  <si>
    <t>odnosno sve radnje kako bi se oprema zaštitila od mehaničkih i inih oštećenja ili uništenja.</t>
  </si>
  <si>
    <t>Izvoditelj u slučaju prihvačanja privremenog skladištenja za to mora imati primjrene uvjete.</t>
  </si>
  <si>
    <t>Izvoditelj u slučaju dogovora da se oprema deponira, mora po njenom deponiranju dostaviti potvrdu o deponiranju. U cijenu uključiti odvoz na deponij udaljen od mjesta rada do:</t>
  </si>
  <si>
    <t>- Udaljenost deponije do 20 km.</t>
  </si>
  <si>
    <t>Elektrotehničke instalacije se u slučaju polaganja u cijevima, na kebelskim policama, u PVC i inim cijevima i sl., izvlači iz njih, a kod uzidnog polaganja samo ako je to tehnološki moguće uz ostale planirane radove.</t>
  </si>
  <si>
    <t>Nedemontirane instalacije (npr. kabelske uzidne) se obvezatno galvanski izoliraju na način da se rastavna mjesta međusobno vodljivo povežu i elektrotehnički izolira toploskupljjućim izolacijskim materijalima.</t>
  </si>
  <si>
    <t>Ako za to potoje tehnički uvjeti provodi se i povezivanje na sustav izjednačenja potencijala.</t>
  </si>
  <si>
    <t>Oprema i materijal:</t>
  </si>
  <si>
    <t>- energetski ormari - nazidni metalni do 1500x800</t>
  </si>
  <si>
    <t>-  elektrotehnički radovi tijekom prebacivanja OMM
   tijekom zamjene energetskog ormara u kojem je OMM (uskladiti prema
   zahtjevima nadležnog HEP ODS-a)</t>
  </si>
  <si>
    <t>-  rasvjetne armature različitih tipova
   (nadgradne/ugradne)</t>
  </si>
  <si>
    <t>- instalacioni prekidači rasvjete
  (obični, izmjenjični, križni, tipkala; ugradna, nadgradna)</t>
  </si>
  <si>
    <t>elektrotehnički radovi na priključnoj točci elektroničkih komunikacija (HD) bilo da se radi o prelociranju ili zamjeni dotrajalog ormara (uskladiti sa   zahtjevima EKI koncesionara)</t>
  </si>
  <si>
    <t>- priključna mjesta prijenosnih trošila neovisno o broju i tipu
  pojedinačnih priključnica po mikrolokaciji (ugradni, nadgradni)</t>
  </si>
  <si>
    <t>Dubljenje zidova/stropova uz predhodnu pripremu i označavanje trasa (kreda i/ili sprej u boji) za potrebe polaganja instalacionih cijevi/kabela. Prostori obuhvaćeni dubljenjem (p/ž razvod).</t>
  </si>
  <si>
    <t>Nakon pripreme zidova sa označavanjem neophodno je oznake zaprimiti po nadzornom inženjeru.</t>
  </si>
  <si>
    <t>Dubljenje provoditi pažljivo sa primjerenom opremom i metodologijom kako bi bilo  što manje naknadnih popravaka / krpanja.</t>
  </si>
  <si>
    <t>Obračun po m1 izvedenog dubljenja.</t>
  </si>
  <si>
    <t>Zidovi/stropovi - sve zajedno pomješano žbuka, beton, cigla</t>
  </si>
  <si>
    <t>- za PVC cijevi : Ø25</t>
  </si>
  <si>
    <t>m</t>
  </si>
  <si>
    <t>- za PVC cijevi : Ø25 x2</t>
  </si>
  <si>
    <t>- za PVC cijevi : Ø25 x3</t>
  </si>
  <si>
    <t>- za PVC cijevi : Ø25 x4</t>
  </si>
  <si>
    <t>- za PVC cijevi : Ø32</t>
  </si>
  <si>
    <t>- za PVC cijevi : Ø32 x2</t>
  </si>
  <si>
    <t>- 200x50 mm za TC/kabuplast cijevi - horizontale/vertikale</t>
  </si>
  <si>
    <t>Dubljenje zidova uz predhodnu pripremu i označavanje mikrolokacije (kreda i/ili sprej u boji), a za potrebe ugradbe opreme.</t>
  </si>
  <si>
    <t>Nakon pripreme sa označavanjem neophodno je oznake zaprimiti po nadzornom inženjeru.</t>
  </si>
  <si>
    <t>Dubljenje provoditi pažljivo sa primjerenom opremom i metodologijom kako bi utori bili primjereni opremi koja se ugrađuje uz što manje naknadnih popravaka / krpanja.</t>
  </si>
  <si>
    <t>Obrube prekomjerne izvedbe, građevinski, strukovno obraditi u skladu sa nastalom štetom npr. sa armaturnom mrežicom i cementnim mortom, a do razine gletanja.</t>
  </si>
  <si>
    <t>Kod ugradne opreme čija konačna dimenzija ovisi o radioničkim nacrtima, obračun uskladiti sa radioničkim nacrtima.</t>
  </si>
  <si>
    <t>Zidovi - sve zajedno pomješano žbuka, kamen, beton i cigla:</t>
  </si>
  <si>
    <t>- za instalacijske kutije - razne, komplet za cijeli obuhvat radova</t>
  </si>
  <si>
    <t>Izrada prodora uz predhodnu pripremu i označavanje mikrolokacije (kreda i/ili sprej u boji) za potrebe polaganja kabel trasa.</t>
  </si>
  <si>
    <t>Nakon pripreme sa označavanjem mikrolokacije i da li je, ili nije, pojedini prodor, prodor između različitih požarnih zona, neophodno je označavanje zaprimiti po nadzornom inženjeru.</t>
  </si>
  <si>
    <t>Prodor provoditi u skladu sa tipom materijala u kojem se prodor provodi, primjenom za to specijaliziranog alata, npr vibracione bušilice, bušilice sa krunom, dijamantno bušenje, ... ili ručnim preslaganjem kamena.</t>
  </si>
  <si>
    <t>Obrada prodora bez protupožarnih zahtjeva:</t>
  </si>
  <si>
    <t xml:space="preserve">Poslije izrade prodora, unutar njega položiti krutu elektroinstalacijsku cijev visoke mehaničke otpornosti (1250N/5cm) fiksirajući je primjenjujući cementnu žbuku. </t>
  </si>
  <si>
    <t>Obrube građevinski obraditi u skladu sa nastalom štetom npr. sa armaturnom mrežicom do razine gletanja.</t>
  </si>
  <si>
    <t xml:space="preserve">Cijev mora biti bez halogena, nepodržavati gorenje. </t>
  </si>
  <si>
    <t>Poslije polaganja elektroinstalacijskih cijevi i kabela u njoj, nepopunjeni prostor položene cijevi po cijeloj dužini zatvoriti instalacionom</t>
  </si>
  <si>
    <t>jednokomponentnom pištoljskom poliuretanskom pjenom (PU) s ozonskim neutralnim pogonskim plinom za montažu i brtvljenje.</t>
  </si>
  <si>
    <t>Tip zidova i/ili stropova utvrditi na licu mjesta: od 20 do 50 cm:</t>
  </si>
  <si>
    <t>- Ø25</t>
  </si>
  <si>
    <t>- Ø50</t>
  </si>
  <si>
    <t>- 150x100(mm)</t>
  </si>
  <si>
    <t>Izrada foto dokumentacije svih faza građenja.</t>
  </si>
  <si>
    <t>Fotodokumentirati sve što neće biti vidjvo ili dostupno u tijeku pregleda, primopredaje i/ili tehničkog pregleda.</t>
  </si>
  <si>
    <t>Dokumentacija mora biti provedena na način da se vide karakteristične: mjere - dimenzije, količine ali i mikrolokacije. spojnih i inih mjesta tj. svih radnji i mikrolokacija ugradbe opreme koje neće biti naknadno dostupna i vidljiva.</t>
  </si>
  <si>
    <t>Dokumentacija mora biti provedena na način da se vide karakteristične mjere i količine ali i mikrolokacije.</t>
  </si>
  <si>
    <t>Dokumentirane mikrolokacije ne smiju biti naknadno sporne s gledišta gdje su napravljene.</t>
  </si>
  <si>
    <t>Dokumentirano:</t>
  </si>
  <si>
    <t>elektrotehničke trase koje po okončanju radova neće biti dostupne i vidljive</t>
  </si>
  <si>
    <t>mikrolokacije i izgled spojnih mjesta koji neće biti dostupni i vidljivi</t>
  </si>
  <si>
    <t>svi prodori</t>
  </si>
  <si>
    <t>Dokumentaciju izrađivati kontinuirano i dostupno nadzornom inženjeru tijekom građenja.</t>
  </si>
  <si>
    <t>Dokumentaciju predati isprinatano i uvezano u jednom kompletu te u digitalnom obliku na npr. nakom USB sticku uz ostalu gradilišnu dokumentaciju.</t>
  </si>
  <si>
    <t>Fotografije se moraju izrađivati na način da ih je moguće i naknadno bez greške povezati sa mikrolokacijom predmeta snimanja.</t>
  </si>
  <si>
    <t>Deponiranje na deponij uz ishođenje dokumentacije o sastavu i količini deponiranog materijala</t>
  </si>
  <si>
    <t>Odvoz preostalog neuporabljivog materijala i/ili opreme na deponij sa ishođenjem potvrde o deponiranju u skladu sa količinom i sastavom materijala koji se deponira.</t>
  </si>
  <si>
    <t xml:space="preserve"> </t>
  </si>
  <si>
    <t>Broj odvoza uskladiti sa organizacijom gradilišta, organizacijom građenja i mogučnošću privremenog deponiranja na gradilištu na način da se osigura da je gradilište za cijelo vrijeme građenja redovno čisto i organizirano.</t>
  </si>
  <si>
    <t xml:space="preserve">Elektroinstalacione PVC rebraste cijevi za potrebe unutarnjeg razvoda, </t>
  </si>
  <si>
    <t>Cijev je sa uvučenom žicom, namjenjena polaganju u beton (AB ploče i podna instalacija), samovraćajuća, za min. 750N opterečenje na tlak, min. 6J na -5°C otpor na udarac, od -5°C÷+90°C, bez mikropora, ne podržava gorenje, bez halogena.</t>
  </si>
  <si>
    <t>Komplet sa svom potrebnom spojnom i inom opremom npr. prolazne i krajnje kutije, nastavne spojnice, uvodnice i slično, istih karakteristika i istog proizvođača do pune uporabne funkcionalnosti.</t>
  </si>
  <si>
    <t>DOBAVA i UGRADBA:</t>
  </si>
  <si>
    <t xml:space="preserve">- PVC cijevi : Ø25 </t>
  </si>
  <si>
    <t>- PVC cijevi : Ø32</t>
  </si>
  <si>
    <t>Cijev je sa uvučenom žicom, namjenjena polaganju pod žbuku, u gips kartonskim pregradama, na kabel trase i sl., samovračajuća, za min. 750N opterečenje na tlak, min. 2J na -5°C otpor na udarac, od -5°C÷+60°C, ne podržava gorenje, bez halogena.</t>
  </si>
  <si>
    <t xml:space="preserve">Dobava i ugradba za potrebe unutarnjeg razvoda elektroinstalacione nazidne ravne PVC cijevi tkz. PNT cijev. </t>
  </si>
  <si>
    <t>Cijev je namjenjena nazidnom polaganju, polaganju na kabel trase, uz opremu i sl., za min. 750N opterečenje na tlak, min. 2J otpor na udarac, min. od -5°C÷+60°C, ne podržava gorenje, bez halogena.</t>
  </si>
  <si>
    <t>Komplet sa svom potrebnom spojnom i inom opremom istog tipa i proizvođača te  nosačima za zidno montiranje i vijčanom opremom, a sve do pune uporabne funkcionalnosti.</t>
  </si>
  <si>
    <t>Međusobna udaljenost zidnih nosača je maksimalno 30cm.</t>
  </si>
  <si>
    <t>Na mjestima polaganja dvije ili više paralelnih cijevi uporabiti tipsku šinu-nosač obujmica istog proizvođača.</t>
  </si>
  <si>
    <t>- PVC cijevi : Ø20</t>
  </si>
  <si>
    <t xml:space="preserve">Dobava i ugradba za potrebe vanjskog razvoda elektroinstalacione nazidne spiralne PVC cijevi tkz. SRC cijev. </t>
  </si>
  <si>
    <t>Cijev je namjenjena nazidnom polaganju, polaganju na kabel trase, uz opremu i sl., UV otporna, na vanjske utjecaje, ulje, mast, od -10°C÷+60°C, izolacijski otpor 100MOhma, dielektrična čvrstoća 20kV/mm.</t>
  </si>
  <si>
    <t>- PVC cijevi : Ø25</t>
  </si>
  <si>
    <t>Dobava i ugradba za potrebe unutarnjeg razvoda instalacione nazidne ravne PVC kanalice sa poklopcem, pregradom ovisno o veličini u bijeloj boji.</t>
  </si>
  <si>
    <t>Kanalica je namjenjena nazidnom polaganju, uz opremu i sl., 1J otpor na udarac, od -5°C÷+60°C, ne podržava gorenje, bez halogena.</t>
  </si>
  <si>
    <t>Komplet sa svom potrebnom orginalnom spojnom i inom opremom npr. kutnici, nastavne spojnice, uvodnice, prolazne i krajnje kutije, ..., tiple i vijci, ..., a sve istog proizvođača do pune funkcionalnosti.</t>
  </si>
  <si>
    <t>Konačna izvedba je u IP20 i tome prilagoditi opremu.</t>
  </si>
  <si>
    <t>- PVC kanalica, jednokanalna 30x30 - proizvodna dužina 2m</t>
  </si>
  <si>
    <t>Dobava i ugradba za potrebe unutarnjeg razvoda i priključenja prijenosnih i fiksnih trošila, instalacione nazidne ravne PVC kanalice sa poklopcem i svim pregradama ovisno o dimenzijama. Bijele boje.</t>
  </si>
  <si>
    <t>Kanalica je namjenjena za potrebe eletrotehničkog razvoda i montiranju modularne priključne opreme za priključenje prijenosnih trošila koje su zasebno modularno specificirane.</t>
  </si>
  <si>
    <t xml:space="preserve">Kanalica je od elektrotehničkog PVCa vlačne čvrstoće min. 40N/mm2, probojna čvrstoća min. 20kV/mm, površinski otpor min. 1010 Ohm, postojanost oblika na toplinu min. 75°C, </t>
  </si>
  <si>
    <t>PVC kanalica ne podržava gorenje, samogasiva je, smanjene emisije dima, toksičnosti dimnih plinovan, neznatno oslobađanje korozivnih para, bez halogena --- prikladnost uporabi u građevinama javne namjene.</t>
  </si>
  <si>
    <t>Komplet sa svom potrebnom orginalnom spojnom i inom opremom npr. pregrade, nastavne spojnice, kranji poklopci,</t>
  </si>
  <si>
    <t>istog tipa i proizvođača te vijčana i druga oprema za ugradbu, a sve do pune uporabne funkcionalnosti.</t>
  </si>
  <si>
    <t>Međusobna udaljenost nosača/vijak sa tiplom je maksimalno 30cm.</t>
  </si>
  <si>
    <t>PVC kanalica, jednokanalna 100x53mm, proizvodna dužina 2m
Komplet sa unutarnjim i vanjskim kutevima, te završnim poklopcima kanala.</t>
  </si>
  <si>
    <t>Pocinčana polica sa integriranim spojem i pokrovom.</t>
  </si>
  <si>
    <t>Nakon pripreme trase sa označavanjem mikrolokacija nosača, neophodno je istu zaprimiti po nadzornom inženjeru.</t>
  </si>
  <si>
    <t>Vruće pocinčane police sa integriranim spojem, spajanje bez vijaka opružnim spojnim elementom, sa zaobljenim rubovima i  poprečnom perforacijom 7x32 mm za ventilaciju kabela.</t>
  </si>
  <si>
    <t>Ugradbu uskladiti sa projektnom dokumentacijom i uputama proizvođača.</t>
  </si>
  <si>
    <t>Prije narudžbe provjeriti na licu mjesta konačnu izmjeru i način ovjesa i u skladu s tim nominirati materijal i opremu.</t>
  </si>
  <si>
    <t>Cijena je za komplet ugradbu po dužnom metru do funkcionalne uporabljivosti te uključuje  dodatnu opremu i materijalu kao što su:</t>
  </si>
  <si>
    <t>zidni nosači, vijčana oprema u svezi nosača i slično istog proizvođača.</t>
  </si>
  <si>
    <t>60/100/1,0 mm, visina x širina x debljina lima - sa pokrovom, zidnim nosačima i 10x 90°kutnim lijevo/desno elementom i 6x "T" elemenata</t>
  </si>
  <si>
    <t>Dobava i ugradba PVC (bez halogena) stropnih/zidnih pričvrsnih nosača kabela.</t>
  </si>
  <si>
    <t>Komplet sa dodatnom opremom i materijalima: tiplama, vijcima..</t>
  </si>
  <si>
    <t>nosač za 5 kabela / PVC cijevi (cca. svakih 70cm učvršćenje)</t>
  </si>
  <si>
    <t>nosač za 3 kabela / PVC cijevi (cca. svakih 70cm učvršćenje)</t>
  </si>
  <si>
    <t>nosač za 1 kabel / PVC cijevi (cca. svakih 70cm učvršćenje)</t>
  </si>
  <si>
    <t>Instalaciona PVC kutija (bezhalogena) za prolaz kabela</t>
  </si>
  <si>
    <t>Nakon označavanja mikrolokacija, neophodno je iste zaprimiti po nadzornom inženjeru.</t>
  </si>
  <si>
    <t>Komplet sa dodatnom opremom i materijalima. Npr. privremenim poklopcima prije žbukanja, trajnim poklopcima nakon spajanja vodiča.</t>
  </si>
  <si>
    <t>- uzidna : Ø60 sa poklopcem</t>
  </si>
  <si>
    <t xml:space="preserve">- uzidna : 150x150mm sa 1p+N+PE rednim stezaljkama do 4mm2  </t>
  </si>
  <si>
    <t xml:space="preserve">- uzidna : 200x150mm za potrebe produžavanja postojeći kabelskih izvoda
   (komplet sa potrebnim 1.kom kabelskom spojnicom kabela
   presjeka 5x 6÷25mm2, te pripadnim 5x čahurama) </t>
  </si>
  <si>
    <t xml:space="preserve">- uzidna : min. 138x169x70mm  </t>
  </si>
  <si>
    <t>Kabel 06/1 kV duž projektiranih trasa.</t>
  </si>
  <si>
    <t>Ugradbu kabela provoditi pridržavajući su uputa danih u projektu (tekstualni i nacrtni), uputa proizvođača te normativnih uputa.</t>
  </si>
  <si>
    <t xml:space="preserve">Npr.: </t>
  </si>
  <si>
    <t>Kod polaganja u zemljanom iskopu, pridržavati se projektom definiranih dubina ugradbe.</t>
  </si>
  <si>
    <t>Svi kabeli u građevinama javne namjene te na mjestima okupljanja većeg broja ljudi, na putevima evakuacije i sl., kabeli moraju biti LSHF, Low Smoke Halgon Free) tj. LSZH,  Low Smoke Zero Halogeni.</t>
  </si>
  <si>
    <t>Kod polaganja na pocinčane kabelske police, u PVC trasama i sl., obvezatno se pridržavati uputa o udaljenostima kabela različitih naponskih razina i namjenu, elektromagnetskom i toplinskom utjecaju, ispuni trase, nosivosti trase i sl..</t>
  </si>
  <si>
    <t>Nije dozvoljeno u jednoj cijevi: polaganje više energetskih izvoda; kabela različitih naponskih razina, različite namjene i slično.</t>
  </si>
  <si>
    <t>Oznake vodiča kabela uskladiti sa zakonskom regulativom i primjenjenog sustava zaštite pri čemu se kod TN-S obvezatno uporabljuje zaštitni vodič, oznaka -J, a kod TN-C bez zaštitnog vodiča i oznake -O.</t>
  </si>
  <si>
    <t>Svi zaštitni vodiči moraju biti žuto zelene boje. Kad su u izvedbi vodiča  moraju biti dodatno mehanički zaštičeni uvlačenjem u PVC cijevi.</t>
  </si>
  <si>
    <t>Prije dobave i ugradbe potrebno je:
- kabele nominirati nadzornom inženjeru
- provesti pripremu za polaganje i trasiranje na licu mjesta, 
- provesti konačnu izmjeru prije narudžbe količina
a sve predhodno prihvaćeno po nadzornom inženjeru.</t>
  </si>
  <si>
    <t xml:space="preserve">U cijenu uračunati i svu dodatnu opremu i materijale koji se uporabljuju tijekom ugradbe, npr. spojnu, vijčanu i slična oprema, OG  obujmice, PVC odstojnici u zemljanom kanalu i sl.. </t>
  </si>
  <si>
    <t>ENERGETSKI PRIKLJUČAK i GLAVNI ENERGETSKI RAZVOD</t>
  </si>
  <si>
    <t>Cu 1x50mm2</t>
  </si>
  <si>
    <t xml:space="preserve">N2XH-J 5x16mm2 </t>
  </si>
  <si>
    <t>NHXMH, bezhalogena alternativa NYM kabelu : sa ili bez zaštitnog voda; Bezhalogeni instalacijski kabel 300/500 V, poboljšanih svojstava za slučaj požara;  PVC-om izolirani vodič - 1x, 2x, 3x 4x, 5x, 7x (puni)</t>
  </si>
  <si>
    <t>2x1,5mm2</t>
  </si>
  <si>
    <t>3x1,5mm2</t>
  </si>
  <si>
    <t>3x1,5mm2; vezano sa strojarsku opremu; prije nabave provjeriti sa isporučiteljem strojarske opreme; (međuveze, napajanja,...)</t>
  </si>
  <si>
    <t>3x2,5mm2</t>
  </si>
  <si>
    <t>3x2,5mm2; vezano sa strojarsku opremu; prije nabave provjeriti sa isporučiteljem strojarske opreme; (međuveze, napajanja,...)</t>
  </si>
  <si>
    <t>3x4mm2; vezano sa strojarsku opremu; prije nabave provjeriti sa isporučiteljem strojarske opreme; (međuveze, napajanja,...)</t>
  </si>
  <si>
    <t>5x1,5mm2</t>
  </si>
  <si>
    <t>4x1,5mm2; vezano sa strojarsku opremu; prije nabave provjeriti sa isporučiteljem strojarske opreme; (međuveze, napajanja,...)</t>
  </si>
  <si>
    <t>5x1,5mm2; vezano sa strojarsku opremu; prije nabave provjeriti sa isporučiteljem strojarske opreme; (međuveze, napajanja,...)</t>
  </si>
  <si>
    <t>5x4mm2</t>
  </si>
  <si>
    <t>HSLH-JZ, bezhalogeni signalni kabel : sa zaštitnim vodom</t>
  </si>
  <si>
    <t>Elektrotehnička izvedba i spajanje opreme</t>
  </si>
  <si>
    <t>U cijenu uključen kompletan spojni, izolacijski, montanžerski i ini materijal i oprema kao što su kutije sa sabirnicom u potrebnoj IP zaštiti</t>
  </si>
  <si>
    <t>npr. svi vanjski priključci, strojarnice, kuhinje i sl., kabelske glave kod vanjskog spajanja, toploskupljajuće cjevčice u boji,  tuljci, stopice i slično.</t>
  </si>
  <si>
    <t>Oprema koja se priključuje isporučena je i montirana po strojarskim i inim izvođačima.</t>
  </si>
  <si>
    <t>OPASKA: Radovi se izvode pod nadzorom ovlaštenog servisera koji potom sam provodi puštanje pod napon, stavlja pod napon, pušta u rad i provodi funkcionalno ispitivanje.</t>
  </si>
  <si>
    <t>Popis opreme koja se spaja:</t>
  </si>
  <si>
    <t>vanjske/unutarnje dizalice topline, rekuperator</t>
  </si>
  <si>
    <t>unutarnje klima jedinice, ventilokonvektori, ventilatori i slično na energetski kabel i kabel sa termostata</t>
  </si>
  <si>
    <t>izvedba priključka za potrebe termostata
Podžbukna ø60mm kutija sa poklopcem.</t>
  </si>
  <si>
    <t>unutarnje električne grijalice potrošne tople vode</t>
  </si>
  <si>
    <t>priključak za potrebe upravljanja prozorom
Podžbukna ø60mm kutija sa poklopcem (+ veza/PVC ø25 cijev+NHXMH-J 5x1,5mm2 kabel  od mjesta ugradbe motora - ožičenja i pozicije uskladiti prema odabranoj opremi prozora i motora).</t>
  </si>
  <si>
    <t>Izvedba priključka za potrebe štednjaka, te ostalih "stalnih spojeva".
Podžbukna kutija sa poklopcem sa 1p/3p+N+PE sabirnicom.</t>
  </si>
  <si>
    <t>Izvedba priključka za potrebe nape.
Podžbukna kutija sa poklopcem sa 1p/3p+N+PE sabirnicom.</t>
  </si>
  <si>
    <t>Izvedba priključka za potrebe kuhinjske opreme, opreme strojarstva i sl..
Nazidna kutija u IP55 sa poklopcem i 3p+N+PE sabirnicom i uvodnicama do 6mm2.</t>
  </si>
  <si>
    <t>ventilator (sanitarni čvor) potrebna "dodatna" stalna faza za "timer rad"
(+ veza/PVC ø25 cijev+kabel 4x1,5mm2 do mjesta ugradbe prekidača rasvjete  - ožičenja i pozicije uskladiti prema odabranoj opremi).</t>
  </si>
  <si>
    <t>Izvedba p/ž kutije ø60mm sa poklopcem sa potrebe pripreme za videonadzor, protuprovalni sustav, videoparlafon...</t>
  </si>
  <si>
    <t>Izvedba priključka reklame.</t>
  </si>
  <si>
    <t>Kabelski priključak kabelom tipa  3x2,5(4)mm2 sa PVC uzidnom cijevi Ø25 i završnom kutijom IP55 sa 1p+N+PE sabirnicom.</t>
  </si>
  <si>
    <t>Izbor reklame nije predmet ovog projekta već samo spajanje iste.</t>
  </si>
  <si>
    <t>Konačnu mikrolokaciju uskladiti sa strojarskom izvedbom.</t>
  </si>
  <si>
    <t>Dobava, ugradba.</t>
  </si>
  <si>
    <t>EKI - telekomunikacijski kabel, prijenos i obrada podataka</t>
  </si>
  <si>
    <t>Kod polaganja u PVC kabelske trase - kanalice, PVC kanalice i sl., voditi računa da se polažu odvojeno od energetskih kabela odnosno kabela drugoge naponske razine i namjene..</t>
  </si>
  <si>
    <t>...</t>
  </si>
  <si>
    <t>Prije dobave i ugradbe potrebno je:</t>
  </si>
  <si>
    <t>- kabele nominirati nadzornom inženjeru</t>
  </si>
  <si>
    <t>- provesti pripremu za polaganje, trasiranje na licu mjesta, a sve predhodno prihvaćeno po nadzornom inženjeru.</t>
  </si>
  <si>
    <t xml:space="preserve">U cijenu uračunati i svu opremu i materijale neophodnu za ugradbu npr. spojnu i pričvrsnu opremu, vijčanu opremu za potrebe učvrščenja na PK trase, OG  obujmice i sl.; </t>
  </si>
  <si>
    <t xml:space="preserve">spojna/nastavna elektrotehničku opremu u uslučaju pojedinačlne kabel trase, dužine koja je veće od proizvodne dužine kabela na bubnju; završnu spojnu, zaštitnu i izolacijeku opreme za priključak na opremu. </t>
  </si>
  <si>
    <t>Kabeli za elektroniku</t>
  </si>
  <si>
    <t>LiHCH - Elektronički fleksibilni kabel izoliran i oplašten poliolefinom, s Cu opletom, bezhalogeni</t>
  </si>
  <si>
    <t>7x0,75mm2; vezano sa strojarsku opremu; prije nabave provjeriti sa isporučiteljem strojarske opreme; (međuveze,...)</t>
  </si>
  <si>
    <t>Kabeli za alarme (upleteni bezhalogeni bez opleta) - kabliranje</t>
  </si>
  <si>
    <t>4 AF 22+2x0,5mm</t>
  </si>
  <si>
    <t>Kabeli za videoparlafon - kabliranje</t>
  </si>
  <si>
    <t>CAT 5e F/UTP, LSHF bezhalogeni LAN kabel s 4 parice, kategorije 5e sa zajedničkim zaslonom od Al folije.</t>
  </si>
  <si>
    <t>Kabeli za videonadzor (samo kabliranje za moguće kamere)</t>
  </si>
  <si>
    <t>CAT 6 S/FTP, LSHF bezhalogeni; LAN kabel s 4 parice, kategorije 6 sa pojedinačnim  zaslonom od Al folije i zajedničkim opletom.</t>
  </si>
  <si>
    <t>NHXMH-J 3x1,5mm2 energetski kabel.</t>
  </si>
  <si>
    <t>Kabeli za DALI (iCANnet) sustav</t>
  </si>
  <si>
    <t>NHXMH-O 2x1,5mm2</t>
  </si>
  <si>
    <t>EKI - LAN kabel i COAX</t>
  </si>
  <si>
    <t>Kod polaganja na pocinčane kabelske police obvezatno se pridržavati uputa o udaljenosti glavnih energetskih kabela, ispuni trase, njenoj nosivosti i sl..</t>
  </si>
  <si>
    <t>Kod polaganja u PVC kabelske trase - kanalice, voditi računa da se ne polažu različite elektrotehničke instalacije u istoj trasi, da se vodi računa o ispuni trase,  i sl.. ...</t>
  </si>
  <si>
    <t>Svi kabeli u javnim ustanovama te na mjestima okupljanja većeg broja ljudi i na putevima evakuacije moraju biti LSHF, Low Smoke Halgon Free) tj. LSZH,  Low Smoke Zero Halogeni i to je uvijet.</t>
  </si>
  <si>
    <t>Prije dobave i ugradbe potrebno je:
- kabele nominirati nadzornom inženjeru
- provesti pripremu za polaganje, trasiranje na licu mjesta,
- provesti konačnu izmjeru prije narudžbe količina 
a sve predhodno prihvaćeno po nadzornom inženjeru.</t>
  </si>
  <si>
    <t xml:space="preserve">U cijenu uračunati i ostalu opremu i materijale neophodnu za ugradbu i spajanje npr. spojnu, pričvrsnu i vijčanu opremu za potrebe učvrščenja, križne i ine spojnice, OG  obujmice i sl.; </t>
  </si>
  <si>
    <t xml:space="preserve">spojna oprema u uslučaju jedinstvene trase dužine veće od proizvodne dužine kabela na bubnju; kabelske završetke i spojni materijal za priključak na opremu. </t>
  </si>
  <si>
    <t>CAT 5e F/UTP LSOH; LAN kabel s 4 parice, kategorije 5e sa zajedničkim zaslonom od Al folije, bezhalogeni.</t>
  </si>
  <si>
    <t>Optički kabel multimodni U-DQ(ZN)BH 1000N 1x4 nitni, OM3, 50/125μm</t>
  </si>
  <si>
    <t>Glavni elektroenergetski ormar ljekarne;
GPRMO (HEP+korisnički dio)</t>
  </si>
  <si>
    <t>GPRMO je jedna funkcionalna cjelina koja se sastoji od kučišta raznih izvedbi i materijala te u njemu montirane opreme međusobno povezane u skladu sa zahtjevima građevine, trošila te strukovne regulative, a kao cjelina namjenjena je:</t>
  </si>
  <si>
    <t xml:space="preserve"> priključenju i mikrolociranju OMM lokalnog ODSa</t>
  </si>
  <si>
    <t>smještaju opreme u skladu sa namjenom:</t>
  </si>
  <si>
    <t>+</t>
  </si>
  <si>
    <t>čvorno mjesto glavnog razvoda električne energije</t>
  </si>
  <si>
    <t>razvodu električne energije do krajnjih trošila</t>
  </si>
  <si>
    <t xml:space="preserve">GPRMO je izrađen od modularnih po proizvođaču tipiziranih ormara koji se slažu u jednu cjelinu sa svim stranicama, pregradama, nosačima i slično. </t>
  </si>
  <si>
    <t xml:space="preserve">Ormar je u cijelosti izrađen od elektrotehničkog lima, nadgradne izvedbe.
(HEP DIO) </t>
  </si>
  <si>
    <t>Ormar je u cijelosti izrađen od elektrotehničkog lima, nadgradne izvedbe.
(KORISNIČKI DIO)</t>
  </si>
  <si>
    <t>Predvidljiva min. ukupna vanjska dimenzija ormara je (visina x širina x dubina):</t>
  </si>
  <si>
    <t>1260 x 600 x 250 mm (za HEP DIO)</t>
  </si>
  <si>
    <t>1260 x 800 x 250 mm (za KORISNIČKI DIO)</t>
  </si>
  <si>
    <t>Zaštita u ugrađenom funkcionalnom stanju min.:</t>
  </si>
  <si>
    <t>IP54</t>
  </si>
  <si>
    <t>Ormari neovisno o izvedbi su sa metalnim vratima, obostrane mogućnosti ugradbe sa unutarnjim džepom za sheme, zabravljenjem u više točaka kako se vrata ne bi mogla torziono uvijati, sa dodatnom elzet bravom za kontrolu pristupa.</t>
  </si>
  <si>
    <t>Okov vrata mora osigurati otvaranje vrata za 180°.</t>
  </si>
  <si>
    <t>Broj vrata ovisi o broju zasebnih sekcija, npr.: priključni, mjerni, glavni razvodni, razvodni za trošila. Pri čemu pojedine cjeline mogu imati i više vrata. Zasebne funkcionalne cjeline moraju biti međusobno pregrađene.</t>
  </si>
  <si>
    <t>Ormari u cijelosti opremljeni u skladu sa namjenom, opremom i elektrotehničkoj regulativi ali i u pogledu dozvoljenih razmaka i stavljanjem izvan dohvata ruku (unutarnje pregrade, pokrovi,...), montažnim pločama</t>
  </si>
  <si>
    <t>za opremu, montažnim pločama za opremu, nosačima opreme, demontažnim držačima i stegama kabela na dovodu-odvodu, nosačima - trasama kabela,  uvodnicama, sabirnicama, a poglavito svim N i PE /PEN u skladu sa shemama i ostalim potrebitim.</t>
  </si>
  <si>
    <t xml:space="preserve">U cijeni je i ostali potrošni elektrotehnički i ostali materijali i oprema kao što su  tuljci, stopice, izolacijske kape i kabelski završetci, vijčana oprema, </t>
  </si>
  <si>
    <t>elektrotehnička spojna i pričvrsna oprema, sve za dovođenje ormara do pune uporabne funkcionalnosti.</t>
  </si>
  <si>
    <t>Dobavu i ugradbu provoditi pridržavajući su uputa danih u projektu (tekstualni i nacrtni), uputa proizvođača te normativnih uputa zakonske regulative.</t>
  </si>
  <si>
    <t>Prije dobave, ugradbe i elektrotehničkog spajanja potrebno je:</t>
  </si>
  <si>
    <t>dostaviti radioničke nacrte i jednopolnu shemu na ovjeru nadzornom inženjeru usaglašeno sa stvarno izvedenim radovima kabliranja.</t>
  </si>
  <si>
    <t>U slučaju da se shema razlikuje od projektirane ishoditi pismeno mišljenje projektanta.</t>
  </si>
  <si>
    <t>Iz radioničkog nacrta se mora vidjeti konačna dispozicija opreme te 100% rezerve na dovodnoj strani i 30% rezerve na odvodnoj strani ormara.</t>
  </si>
  <si>
    <t>dostaviti nominaciju i ishoditi suglasnost nadzornog inženjera za planiranu dobavu svih materijala i opreme pojedinačno koja čini ormar kao funkcionalnu cjelinu</t>
  </si>
  <si>
    <t>provesti pripremu za ugradbu, trasiranje mikrolokacije na licu mjesta.</t>
  </si>
  <si>
    <t>Oprema i izvedba prema jednopolnoj shemi pri čemu odabir opreme  mora biti od tipskih cjelina - proizvoda uključno i Cu sabirnice.</t>
  </si>
  <si>
    <t>Ugradba i spajanje provodi se u skladu sa uputamna proizvođača i danih uputa iz projekta.</t>
  </si>
  <si>
    <t>Kompletno ožičenje ormara izvesti sa kabelima  LS0H karakteristike.</t>
  </si>
  <si>
    <t>Sustav označavanja ormara sa: oznakom ormara iz projekta, proizvođača i sastavljača ormara kao funkcionalne cjeline; oznake opasnosti, pristupa, sustava razvoda; oznake oznake svih signalnih i manipulativnih i inih elemenata na vratima,... .</t>
  </si>
  <si>
    <t>Sustav trajnih oznaka svih dovodnih i odvodnih kabela kao što su PVC prsteni u bojama ili brojevima sa šifrarnikom. ili PVC ugravirane (tip kabela te ime druge priključne točke)</t>
  </si>
  <si>
    <t>Sustav trajnih oznaka svih kabela glavnog razvoda sa PVC pločicama sa ugraviranim napisom: tip kabela i nazivne vrijednosti kabela, oznaka ili ime  priključne točke na drugom kraju kabela.</t>
  </si>
  <si>
    <t>PVC džep sa jednopolnom shemom ormara i shemom razvoda - blok shema, sa svim nazivnim i inim elektrotehničkim vrijednostima. Sheme moraju biti plastificirane i uvezane u neki od PVC sustava uveza.</t>
  </si>
  <si>
    <t xml:space="preserve">Ispitni list koji se sastoji od minimalno: protokola pregleda sa ispitivanjem; popis opreme; ovjerena jednopolna i blok shema po projektantu, izrađivaču ormara a nakon ispitivanja instalacija i ispitivaču, </t>
  </si>
  <si>
    <t>fotografija nakon opremanja sa i bez pokrova i sa zatvorenim vratima</t>
  </si>
  <si>
    <t>Oprema u ormarima (označeno za HEP dio, ostalo korisnički dio):</t>
  </si>
  <si>
    <t>- 3p prekidač 25kA 63A/C za odvodnike prenapona  (u HEP dio ormara)</t>
  </si>
  <si>
    <t>- 3p+NPE katodni odvodnik prenapona  (u HEP dio ormara)
   tip 1+2; Iimp=50kA (10/350 µs), Imax=50kA (8/20 µs) Up &lt;1,3kV</t>
  </si>
  <si>
    <t xml:space="preserve">- mjesto i opremu predviđeno za 1x OMM (u HEP dio ormara)
- mjesto i opremu za moguću ugradbu PK 100 očitačke kutije
  za daljinsko očitanje (u HEP dio ormara)  </t>
  </si>
  <si>
    <t>- 3p 100A osigurač sklopka za NH00 (u HEP dio ormara)</t>
  </si>
  <si>
    <t>- NH00 ulošci osigurača do 63A (u HEP dio ormara)</t>
  </si>
  <si>
    <t>- 3p GLAVNI prekidač Q1 10kA, 63A/C + okidač</t>
  </si>
  <si>
    <t>- 1p+N kombinirani prekidač sa strujnom zaštitnom sklopkom
   10kA, 16A/B/30mA/AC</t>
  </si>
  <si>
    <t>- 1p+N kombinirani prekidač sa strujnom zaštitnom sklopkom
   10kA, 16A/C/30mA/AC</t>
  </si>
  <si>
    <t>- 1p+N kombinirani prekidač sa strujnom zaštitnom sklopkom
   10kA, 25A/C/30mA/AC</t>
  </si>
  <si>
    <t xml:space="preserve">- 4p kombinirani prekidač Q2 sa strujnom zaštitnom sklopkom
   10kA, 25A/C/30mA/AC, </t>
  </si>
  <si>
    <t>- 4p kombinirani prekidač Q3 sa strujnom zaštitnom sklopkom
   10kA, 40A/C/30mA/AC</t>
  </si>
  <si>
    <t>- LED indikator (zeleni) ugradba na vrata ormara 230V/IP66</t>
  </si>
  <si>
    <t xml:space="preserve">- 1p prekidač 10kA 6A/B </t>
  </si>
  <si>
    <t>- 1p prekidač 10kA 10A/B</t>
  </si>
  <si>
    <t xml:space="preserve">- 1p prekidač 10kA 16A/B </t>
  </si>
  <si>
    <t>- 3p prekidač 10kA 20A/C</t>
  </si>
  <si>
    <t>- grebenasta sklopka 1p 10A, 1-0-2 ugradnja na vrata ormara</t>
  </si>
  <si>
    <t>- standardna svjetlosna sklopka 1÷100 000 lux-a
   sa IP65 fotoelektričnom ćelijom (ugradba na fasadu)</t>
  </si>
  <si>
    <t>- vremenska sklopka - uklopni sat 16A, 28 programa, tjedni</t>
  </si>
  <si>
    <t>- mjesta za ugradba opreme mjerenja; za mogućnost prijenosa podataka
  na udaljenu lokaciju (po mogućem naknadnom zahtjevu investitora)</t>
  </si>
  <si>
    <t>- mjesto ugradbe limitatora</t>
  </si>
  <si>
    <t>Ampula sa aktivnom otopinom za automatsko gašenje požara klasa A, B, C, F i električnih uređaja, 580ml, -20C°÷70C°. Aktiviranje na 84°C. Približne dimenzije: 37,7 x 11,2 x 9 cm.</t>
  </si>
  <si>
    <t xml:space="preserve">Modularna oprema instalacionih rasvjetnih sklopki 16/20A, tipkala 6A, 250 V, 50 Hz, u bijeloj boji, sa PP tehnopolimer okvirom (modul 2 do modul 6) u neutralno bijeloj boji. </t>
  </si>
  <si>
    <t>U cijenu uračunati i svu ostalu opremu, kutiju, nosač i okvir istog proizvođača neophodnu za ugradbu i stavljanje u uporabnu funkciju u skladu sa projektom.</t>
  </si>
  <si>
    <t>Oprema u kvaliteti brenda:  Legrand Mosaic, Plexo i/ili Bticino matix, Idrobox i/ili Gewiss Chorus, Combi.</t>
  </si>
  <si>
    <t>Ugradbu i spajanje provoditi u skladu sa uputama proizvođača i uputa iz projektne dokumentacije.</t>
  </si>
  <si>
    <t>Ugradba na visinu 1,1 (m) od poda osim ako u dokumentaciji nije drugačije navedeno.</t>
  </si>
  <si>
    <t>uzidna ugradba</t>
  </si>
  <si>
    <t>modul 2 sa: 1x obični prekidač 16A, 250V~, 50Hz (modul 2), IP20</t>
  </si>
  <si>
    <t>modul 2 sa: 1x obični prekidač 16A, sa LED tinjalicom 250V~, 50Hz (modul 2), IP20</t>
  </si>
  <si>
    <t>modul 2 sa: 1x izmjenični prekidač 16A sa LED tinjalicom, 250V~, 50Hz (modul 2), IP20</t>
  </si>
  <si>
    <t>modul 2 sa: 1x obični prekidač 16A sa LED tinjalicom, 250V~, 50Hz (modul 2), IP55</t>
  </si>
  <si>
    <t>modul 2 sa: 2x obični prekidač 16A sa LED tinjalicom, 250V~, 50Hz (modul 1), IP20</t>
  </si>
  <si>
    <t>modul 2 sa: 1x tipkalo za upravljanje el.motorom prozora (gore/dolje/stop) 6Am, 250V~, 50Hz (modul 2), IP20 (točan tip uskladiti sa izabranom opremom/motorom roleta)</t>
  </si>
  <si>
    <t>modul 4 sa: 2x tipkalo za upravljanje el.motorom prozora (gore/dolje/stop) 6Am, 250V~, 50Hz (modul 2), IP55 (točan tip uskladiti sa izabranom opremom/motorom)</t>
  </si>
  <si>
    <t>modul 2 sa: 2x tipkalo 6A, 250V~, 50Hz (modul 1), IP20 sa oznakom za rasvjetu</t>
  </si>
  <si>
    <t>modul 3 sa: 3x tipkalo 6A, 250V~, 50Hz (modul 1), IP20 sa oznakom za rasvjetu</t>
  </si>
  <si>
    <t>modul 3 sa: 3x tipkalo 6A, 250V~, 50Hz (modul 1), IP55 sa oznakom za rasvjetu</t>
  </si>
  <si>
    <t>RASVJETNE ARMATURE</t>
  </si>
  <si>
    <t>U cijenu uračunati svu opremu (npr. izvori svjetla, predspojne naprave - elektronske (dimabilne ako je to posebno navedeno), ovjesnu tj. ugradbenu opremu, ... istog proizvođača)</t>
  </si>
  <si>
    <t>i materijale neophodne za ugradbu i stavljanje u uporabnu funkciju u skladu sa projektom.</t>
  </si>
  <si>
    <t>Kriterij za ocjenu jednakovrijednosti SVIH RASVJETNIH ARMATURA:</t>
  </si>
  <si>
    <t>OPASKA:</t>
  </si>
  <si>
    <t>Pročitati uvodni dio troškovnika.</t>
  </si>
  <si>
    <t>U slučaju da natječajnom dokumentacijom nije definirana dokumentacija i način dokazivanje jednakovrijednosti, onda ponuditelj mora istu sastaviti u skladu sa ovdje danim smjernicama (kriteriji za ocjenu jednakovrijednosti).</t>
  </si>
  <si>
    <t>Dostava dokumentacije koja potvrđuje jednakovrijednost, a to je: Usporedna tablica projektirane i ponudbene opreme sa prikazom svih tehničkih karakteristika (po normi definirano, projektirano i zamjensko) Esr, Uo, Ud, GR, Ra.</t>
  </si>
  <si>
    <t>Također dalje to su: svjetlotehnički, elektrotehnički, oblikovnost, boja, materijal izrade, način ugradbe, IP i IK zaštita, životni vijek izvora svjetla, DALI i ina upravljivost, materijal izrade odsijača  i slično.</t>
  </si>
  <si>
    <t xml:space="preserve">Razlikovni podaci kao i podaci koji su dani kao kriteriji jednakovrijednosti moraju biti naglašeni i obrazloženi. </t>
  </si>
  <si>
    <t>Razlikovni svjetlotehnički izračun mora jasno prikazati Esr, uo, UGRL, Ra na način da su isti u skladu sa normom tj. sa projektnim rješenjem.</t>
  </si>
  <si>
    <t>Sve vrijednosti moraju biti tehnički; ili jednake ili tehnički bolje ÷ kvalitetnije.</t>
  </si>
  <si>
    <t>NAPOMENA:
Unutar kupaonica (prostorija sa kadom, tušem,..) te u ostavama, zajedničkim prostorima i komunikacijama min. IP44; u strojarnicama, kotlovnicama i slčno te izvan zatvorenog prostora u min. IP54.</t>
  </si>
  <si>
    <t>Sve rasvjetne armature MORAJU biti ožičene kabelima koji su bezhalogeni.</t>
  </si>
  <si>
    <t>Ako nije izrijekom navedeno, boja kučišta je bijela ili svjetlo siva, svjetlije boje koje su po proizvođaču tipske. Boju tijekom nominiranja posebno naznačiti/upozoriti.</t>
  </si>
  <si>
    <t>Prije dobave:</t>
  </si>
  <si>
    <t>oprema mora biti nominirana i odobrena po nadzornom inženjeru</t>
  </si>
  <si>
    <t>sastavni dio nominacije je i proveden svjetlotehnički izračun sa prikazom Esr, uo, UGRL, Ra/CRI na način da su isti u skladu sa  normom</t>
  </si>
  <si>
    <t>dostaviti nadzornom inženjeru pismenu suglasnost projektanta u slučaju odstupanja od normi</t>
  </si>
  <si>
    <t>provesti pripremu za ugradbu, trasiranje mikrolokacije na licu mjesta</t>
  </si>
  <si>
    <t>Konačnu mikrolokaciju uskladiti na licu mjesta.</t>
  </si>
  <si>
    <t>DOBAVA, UGRADBA, SPAJANJA,..., a sve do uporabne funkcionalnosti definirane projektom:</t>
  </si>
  <si>
    <t>Ugradna kvadratna LED svjetiljka, oznaka u projektu S1
Svjetiljka dimenzija 596x596x85 mm (+/-5%)
maksimalne snage 55W
svjetlosni tok svjetiljke minimalno 6900 lm
boja svjetla 4000K</t>
  </si>
  <si>
    <t>zaštita IP65
životni vijek 80.000 sati pri L80
Svjetiljka je EU porijekla, metalno kućište sa nanoprizmatičnim ili opalnim difuzorom, indeks uzvrata boja minimalno 90, DALI upravljiva,</t>
  </si>
  <si>
    <t xml:space="preserve">Komplet sa svim spojnim, montažnim (u skladu sa načinom ugradbe) i vijčanim priborom, priključnim materijalom, elementima i slično do pune uporabne funkcionalnosti. </t>
  </si>
  <si>
    <t>Ugradna pravokutna LED svjetiljka, oznaka u projektu S2
Svjetiljka dimenzija 1196x296x90 mm (+/-5%),
maksimalne snage 42W,
svjetlosni tok svjetiljke minimalno 5100 lm,
boja svjetla 4000K,</t>
  </si>
  <si>
    <t>zaštita IP54,
životni vijek 80.000 sati pri L80
Svjetiljka je EU porijekla, metalno kućište sa prizmatičnim difuzorom, UGR&lt;19, zamjenjivi LED izvor i LED napajanje, indeks uzvrata boja minimalno 80, širina snopa svjetla minimalno 80°</t>
  </si>
  <si>
    <t>Ugradna kvadratna LED svjetiljka, oznaka u projektu S3.
Svjetiljka dimenzija 180x180x45 mm (+/-5%),
maksimalne snage 14W,
svjetlosni tok svjetiljke minimalno 1600 lm,
boja svjetla 4000K,</t>
  </si>
  <si>
    <t>zaštita IP20,
životni vijek 80.000 sati pri L80
Svjetiljka je EU porijekla, metalno kućište sa bijelim ili crnim reflektorom, indeks uzvrata boja minimalno 80, električna klasa I.</t>
  </si>
  <si>
    <t>Ugradna profilna LED svjetiljka, oznaka u projektu S4.
Svjetiljka dimenzija 1625x73x75 mm (+/-5%),
maksimalne snage 36W,
svjetlosni tok svjetiljke minimalno 4380 lm,
boja svjetla 4000K,
DALI upravljiva</t>
  </si>
  <si>
    <t>zaštita IP20,
životni vijek 72.000 sati pri L80
Svjetiljka je EU porijekla, aluminijsko kućište sa opalnim ili mikroprizmatičnim difuzorom, svjetiljke se može spojiti u kontinuiranu ugradnu liniju, boja ruba svjetiljke bijela/siva/crna, indeks uzvrata boja minimalno 84, električna klasa I.</t>
  </si>
  <si>
    <t>Nadgradna zidna LED svjetiljka, oznaka u projektu S5
Svjetiljka dimenzija 600x81x58 mm (+/-5%),
maksimalne snage 12W,
svjetlosni tok svjetiljke minimalno 1200 lm,
boja svjetla 4000K,</t>
  </si>
  <si>
    <t>zaštita IP44,
životni vijek 50.000 sati pri L70.
Svjetiljka je EU porijekla, aluminijsko kućište, opalni PC difuzor, svjetiljka ima prekidač na sebi.</t>
  </si>
  <si>
    <t>Nadgradna vanjska stropna LED svjetiljka, oznaka u projektu S6
Svjetiljka dimenzija 115x115x80 mm (+/-5%),
maksimalne snage 7W,
svjetlosni tok LED izvora 752 lm,
boja svjetla 3000K,</t>
  </si>
  <si>
    <t>zaštita IP66/IK10.
Svjetiljka je EU porijekla, aluminijsko kućište sa visokom antikorozivnom otpornošću , difuzor o stakla, životni vijek 50.000 sati pri L80, 220-240V, električna klasa I.</t>
  </si>
  <si>
    <t>Nadgradna LED traka i pribor, oznaka u projektu S7
LED traka snage 12W/m,
boja svjetla 4000K,
zaštita IP65,
napon 24V DC,
životni vijek 50.000 sati pri L80,
svjetlosni tok LED izvora 1700lm/m.</t>
  </si>
  <si>
    <t>Uz traku isporučiti pripapdajuće napajanje te kutni aluminijski profil za LED traku sa opalnim PMMA pokrovom, zakačkama i završnim kapama.
Stavka  obuhvaća 6m LED trake, pripadajuće napajanje 24V 100W IP67 te 6m kutnog profila za LED traku sa svim potrebnim priborom.
Svjetiljka je EU porijekla.</t>
  </si>
  <si>
    <t>Nadgradna tračna LED svjetiljka, oznaka u projektu S8
Svjetiljka dimenzija 1100x92x90 mm (+/-5%),
maksimalne snage 42W,
svjetlosni tok svjetiljke minimalno 5100 lm,
boja svjetla 4000K,</t>
  </si>
  <si>
    <t>zaštita IP66,
životni vijek 50.000 sati pri L80.
Svjetiljka je EU porijekla, polikarbonatno kućište sa opalnim difuzorom,  zamjenjivi LED izvor i LED napajanje, indeks uzvrata boja minimalno 80, širina snopa svjetla minimalno 80°.</t>
  </si>
  <si>
    <t>Ugradna okrugla sigurnosna svjetiljka, oznaka u projektu P1
Autonomija 3h,
u pripravnom/trajnom spoju,
svjetlosni tok LED izvora minimalno 375lm,
snage 3W,</t>
  </si>
  <si>
    <t>zaštita IP65
promjera 100mm (+/-5%),
univerzalna optika, autotest funkcija.
Svjetiljka je EU porijekla, polikarbonatno kućišta bijele boje.</t>
  </si>
  <si>
    <t>Ugradna okrugla sigurnosna svjetiljka, oznaka u projektu P3
Autonomija 3h,
u pripravnom/trajnom spoju,
svjetlosni tok LED izvora minimalno 350lm,
snage 3W,</t>
  </si>
  <si>
    <t>zaštita IP65
promjera 202mm (+/-5%),
univerzalna optika, autotest funkcija.
Svjetiljka je EU porijekla, polikarbonatno kućišta bijele boje.</t>
  </si>
  <si>
    <t>Ugradna sigurnosna svjetiljka, oznaka u projektu P2
autonomija 3h,
u trajnom spoju,
svjetlosni tok LED izvora minimalno 230lm,</t>
  </si>
  <si>
    <t>snage 2W,
zaštita IP40
sa visećim piktogramom smjera, vidljivost piktograma 25m
Svjetiljka je EU porijekla, polikarbonatno kućišta bijele boje.</t>
  </si>
  <si>
    <t>Ugradba DALI opreme (upravljački sustav rasvjete) po prostoru, unutar spuštenog stropa (pored "prve" svjetiljke u nizu (sukladno projektnoj dokumentaciji - tlocrtima, jednopolnim shemama, i/ili uputama proizvođača).</t>
  </si>
  <si>
    <t>U cijenu uračunati svu potrebnu opremu, ožičenja i spajanja za dovođenje do pune funkcionalnosti sustava.</t>
  </si>
  <si>
    <t>Dobava i montaža uređaja za upravljanje svjetiljkama pomoću DALI signala,
maksimalno do 25 svjetiljaka po kanalu,
broj kanala 1,
raspon intenziteta od 1-100%,</t>
  </si>
  <si>
    <t>DALI signal, nema polariteta,
mogućnost spajanja običnih instalacijskih tipkala ili senzora prisutnosti.
Kučište napravljeno od negorivog polikarbonata bez halogena.
IP20
Klasa električne zaštite II.
Približnih dimenzija (dšv ±10%  mm): 269mm , 50mm , 21mm</t>
  </si>
  <si>
    <t xml:space="preserve">Komplet sa svim spojnim, montažnim (u skladu sa načinom montaže) priključnim materijalom, elementima i slično do pune uporabne funkcionalnosti. </t>
  </si>
  <si>
    <t>Tehničko praćenje tijeka izvođenja po ovlaštenom dobavljaču - serviseru. Tijekom izvedbe dostaviti tehničke upute u svezi upravljanja, po njima provesti spajanja, a po puštanju pod napon funkcionalno ispitati sustav i pustiti ga u rad.</t>
  </si>
  <si>
    <t xml:space="preserve">Programiranje, adresiranje i puštanje u pogon upravljačkog sustava rasvjete, podešavanje sustava rasvjete do pune funkcionalnosti; izdavanje protokola o puštanju u rad; Programiranje režima rada, optimizacija po želji korisnika, nakon inicijalno programiranog puštanja u rad, prema prethodno definiranim zahtjevima investitora, odn.korisnika sustava. </t>
  </si>
  <si>
    <t>Tehničko praćenje tijeka izvođenja po ovlaštenom dobavljaču</t>
  </si>
  <si>
    <t>Modularna uzidna priključna EKI te energetska priključna oprema, 230V, 16A</t>
  </si>
  <si>
    <t xml:space="preserve">Modularna oprema u bijeloj boji, sa PP tehnopolimer okvirom (modul 2 do modul 6) u neutralno bijeloj boji. </t>
  </si>
  <si>
    <t>Ugradba na visinu 0,4m od gotovog poda osim ako u tlocrtu nije drugačije naznačeno.</t>
  </si>
  <si>
    <t>U cijenu uračunati i ostalu opremu koja čini komplet kao što su to npr. ugradna kutija, nosač, okvir,..., a sve od istog proizvođača potrebno za kompletiranje u uporabnu funkciju u skladu sa projektom.</t>
  </si>
  <si>
    <t>1x modul 2 sa:
- M2:
- 1x priključnica sa zaštitnim kontaktom 16A, 250V~, 50Hz,
       sa zaštitom od neželjenog diranja (modul 2),
- komplet sa uzidnom kutijom+nosačem+okvirom</t>
  </si>
  <si>
    <t>1x modul 2 sa:
- M2 IP55: 
- 1x priključnica sa zaštitnim kontaktom 16A, 230V~
       sa zaštitom od neželjenog diranja, modul-2,
- komplet sa uzidnom kutijom+nosačem+okvirom u IP55</t>
  </si>
  <si>
    <t>1x modul 4 sa:
- M4:
- 2x priključnica sa zaštitnim kontaktom 16A, 250V~,
       50 Hz,  sa zaštitom od neželjenog diranja (modul 2)
- komplet sa uzidnom kutijom+nosačem+okvirom</t>
  </si>
  <si>
    <t>1x modul 4 sa:
- M4S1:
- 1x priključnica sa zaštitnim kontaktom 16A, 250V~, 50 Hz,
       sa zaštitom od neželjenog diranja (2-modul)</t>
  </si>
  <si>
    <t>- 1x RJ-45 priključnica (1-modul), F/UTP cat.6
- 1x slijepi modul (1-modul)
- komplet sa uzidnom kutijom+nosačem+okvirom</t>
  </si>
  <si>
    <t>1x modul 4 sa:
- M4 IP55:
- 2x priključnica sa zaštitnim kontaktom 16A, 230V~
        sa zaštitom od neželjenog diranja, modul-2,
- kutija+nosač/okvir M4 u IP55 zaštiti</t>
  </si>
  <si>
    <t>1x modul 4 sa:
- M4S2 IP55:
- 1x priključnica sa zaštitnim kontaktom 16A, 230V~,
   sa zaštitom od neželjenog diranja, modul-2
- 2x RJ-45 priključnica (1-modul), F/UTP cat.6
- kutija+nosač/okvir M4 u IP55 zaštiti</t>
  </si>
  <si>
    <t>2x modul 4 (računalo ured):
- 2M4S1:
- 3x priključnica sa zaštitnim kontaktom 16A, 250V~, 50 Hz,
        sa zaštitom od neželjenog diranja (2-modul)</t>
  </si>
  <si>
    <t>- 2x RJ-45 priključnica (1-modul), F/UTP cat.6
- komplet sa kutijama+nosačima+okvirima</t>
  </si>
  <si>
    <t>1x modul 6 sa:
- M6:
- 3x priključnica sa zaštitnim kontaktom 16A, 250V~,50 Hz, sa zaštitom od
   neželjenog diranja (2-modul)
- komplet sa uzidnom  kutijom+nosačem+okvirom</t>
  </si>
  <si>
    <t>1x modul 6 sa:
- M6S1:
- 2x priključnica sa zaštitnim kontaktom 16A, 230V~,
        sa zaštitom od neželjenog diranja, modul-2
- 1x RJ-45 priključnica (1-modul), F/UTP cat.6
- 1x slijepi modul (1-modul)
- komplet sa uzidnom kutijom+nosačem+okvirom</t>
  </si>
  <si>
    <t>2x modul 6:
- 2M6S1a (računalo prodajni prostor):
- 3x priključnica sa zaštitnim kontaktom 16A, 250V~, 50 Hz,
        sa zaštitom od neželjenog diranja (2-modul)</t>
  </si>
  <si>
    <t>- 4x RJ-45 priključnica (1-modul), F/UTP cat.6e
- 1x slijepi modul (2-modul)
- komplet sa uzidnom kutijom+nosačem+okvirom</t>
  </si>
  <si>
    <t>Dobava i ugradba podne kutije (tlocrtna oznaka kutije A).
Kvadratna metalna podna kutija sa metalnim poklopcem, tlocrtne vidljive dimenzije 120x142,5mm (visina x širina).</t>
  </si>
  <si>
    <t>Kutija se nivelira na gornji rub podne obloge i/ili u sami namještaj (sukladno odluci investitora). 
Minimalna dubina za ugradnju je 75 mm. Vidljive površine su od nehrđajućeg čelika.
IP40/IK07, 3000N (zatvorena)</t>
  </si>
  <si>
    <t>Oprema kutije (za 1x modul 4 opremu):</t>
  </si>
  <si>
    <t>- 2x priključnica sa zaštitnim kontaktom 16A, 250V~, 50 Hz,
       sa zaštitom od neželjenog diranja i poklopcem (2-modul)</t>
  </si>
  <si>
    <t>- ostala potrebna oprema (kutija, izolacijski kit, te nosači za ugradbu
   u namještaj,...) za dovođenje do pune funkcionalnosti</t>
  </si>
  <si>
    <t>Dobava i ugradba kompletirane spojene i ožičene kutije i opreme.
Oprema u kvaliteti brenda:  Legrand i/ili Obo Betterman.</t>
  </si>
  <si>
    <t>Dobava i ugradba podne kutije (tlocrtna oznaka kutije B).
Kvadratna metalna podna kutija sa metalnim poklopcem, tlocrtne vidljive dimenzije 120x275mm (visina x širina).</t>
  </si>
  <si>
    <t>Oprema kutije (za 1x modul 8 opremu):</t>
  </si>
  <si>
    <t>- 2x priključnica sa zaštitnim kontaktom 16A, 250V~, 50 Hz,
       sa zaštitom od neželjenog diranja i poklopcem (2-modul)
- 4x RJ-45 priključnica (1-modul), F/UTP cat.6</t>
  </si>
  <si>
    <t>Dobava i ugradba podne kutije (tlocrtna oznaka kutije C).
Okrugla metalna podna kutija sa metalnim poklopcem, tlocrtne vidljive dimenzije 170mm (promjera).</t>
  </si>
  <si>
    <t>Kutija se nivelira na gornji rub podne obloge. 
Minimalna dubina za ugradnju je 65 mm. Vidljive površine su od nehrđajućeg čelika.
IP66/IK09, 10000N (zatvorena)</t>
  </si>
  <si>
    <t>2x priključnica sa zaštitnim kontaktom 16A, 250V~, 50 Hz,
     sa zaštitom od neželjenog diranja (2-modul)</t>
  </si>
  <si>
    <t>- ostala potrebna oprema (kutija,...) za dovođenje do pune funkcionalnosti</t>
  </si>
  <si>
    <t>Isklopno tipkalo - isklop napona</t>
  </si>
  <si>
    <t>Isklopno tipkalo u slučaju hitnosti, crvene boje, nazidne izvedbe, IP65, izrađeno od ABS plastike, 250V, 10A, sa dvije mikrosklopke.  U cijeni i dodatno antivandal PVC kučište.</t>
  </si>
  <si>
    <t>Prije narudžbe provjeriti izvedbu kontakta, NC/NO sukladno konačnom odabiru prekidača.</t>
  </si>
  <si>
    <t>PVC trajne natpisne pločice sa ugraviranim tekstom namjene.</t>
  </si>
  <si>
    <t>Dobava, ugradba i spajanja do pune uporabljivosti. opreme i materijala.</t>
  </si>
  <si>
    <t>RO-SS - komunikacijski ormar</t>
  </si>
  <si>
    <t>Dobava, ugradba, spajanja, izrade sheme u skladu sa izvedenim stanjem, ishođenje suglasnosti - ovjere projektanta, sva označavanja elemenata u skladu sa shemom, označavanje priključnica po prostorima, puštanje u rad.</t>
  </si>
  <si>
    <t>U cijenu uračunati i konfiguriranje sustava sa punom funkcionalnošču i međuvezi sa postojećom EKI mrežom zgrade.</t>
  </si>
  <si>
    <t>Ugradbu provoditi pridržavajući su uputa danih u projektu (tekstualni i nacrtni), uputa proizvođača te normativnih uputa do njene pune funkcionalne uporabljivosti.</t>
  </si>
  <si>
    <t>Ožičenje i šemirane se izvodi F/UTP cat 6 kabelima ovisno o prespojnim panelima i opremi i povezuje se sa panela na switch ili router. Pri izvedbi predvidjeti  mjesto za ugradbu ADSL adaptera...i slično.</t>
  </si>
  <si>
    <t>Komplet se sastoji od:</t>
  </si>
  <si>
    <t>Ormar je 19" min. 20U (982x600x450mm), zidni metalni, min. IP20, sa staklenim vratima (min. 4mm debljina) sa mogučnošću obostranog montiranja sa elzet bravicom za zaključavanje.</t>
  </si>
  <si>
    <t>19" LED rasvjeta ormara, montaža na vijak ili magnet (komplet sa mikroprekidačem za vrata)</t>
  </si>
  <si>
    <t>fiksna polica u ormaru</t>
  </si>
  <si>
    <t>ploča za ulaz kabela sa četkom</t>
  </si>
  <si>
    <t>ploča sa dva ventilatora i termostatskom jedinicom</t>
  </si>
  <si>
    <t>prespojni panel 24xRJ45 S/FTP cat.6, rack, 1U</t>
  </si>
  <si>
    <t>prespojni panel 12xRJ45 S/FTP cat.6, rack, 1U</t>
  </si>
  <si>
    <t>prespojna optička ladica opremljena za min. 2x optika, rack, 1U</t>
  </si>
  <si>
    <t xml:space="preserve">potreban pribor za spajanje elemenata optičke ladice (kazeta, spojnice, optički završetak,...) </t>
  </si>
  <si>
    <t>Ethernet switch 24xRJ45, 2xSFP Gigabit Web managed, rack.
Svi RJ45 portovi podržavaju Auto MDI/DI-X funkcija, 8K MAC adresa, VLAN, LED indikatori za port, sistem, link.</t>
  </si>
  <si>
    <t>4 QoS klase, 802.1x Port autentifikacija. Podržava Windows, Mac OS, Linux i Sun operacijske sisteme ,</t>
  </si>
  <si>
    <t>Mini GBIC SFP Modul 1,25Gbps LC duplex konektor 1.25 Gbps max. Brzina prijenosa podataka, kompatibilan sa izabranim switch-em, Gigabit standard, plug&amp;play, za 50/125µm</t>
  </si>
  <si>
    <t>- predvidljivo mjesto za switch/router, videosnimač</t>
  </si>
  <si>
    <t>- dovod optičkog i coax kabela (šlinga)</t>
  </si>
  <si>
    <t>strujna letva sa 3x 16A/230V priključnica sa zaštitnim kontaktom te sa On/off prekidačem, LED indikacijom stanja, prenaponskom zaštitom, rack 1U</t>
  </si>
  <si>
    <t>strujna letva sa 8x 16A/230V priključnica sa zaštitnim kontaktom te sa On/off prekidačem, LED indikacijom stanja, prenaponskom zaštitom
max. 4000W, rack 1U</t>
  </si>
  <si>
    <t>prenaponska zaštita dolazne linije tip 1.+2</t>
  </si>
  <si>
    <t>patch kabel F/UTP cat 6a, 1,5 m, raznih boja</t>
  </si>
  <si>
    <t>UPS od min. 1000kVA, jednofazni, 600W/1,0kVA, 230V, 47-53Hz, 20min autonomija, line interactive, sine wave, 2ms transfer vrijeme, 1x RJ45,
smartslot, USB</t>
  </si>
  <si>
    <t>komplet za uzemljenje</t>
  </si>
  <si>
    <t>spojni te montažerski materijal i oprema</t>
  </si>
  <si>
    <t>IZJEDNAČENJE POTENCIJALA</t>
  </si>
  <si>
    <t>Ugradbu materijala i opreme provoditi pridržavajući su uputa danih u projektu (tekstualni i nacrtni), uputa proizvođača te normativnih uputa.</t>
  </si>
  <si>
    <t>Svi spojni komadi, a poglavito svi izrađeni od upletenih bakrenih vodiča. moraju biti dobavljeni kao tipski po proizvođaču gotovi proizvodi sa potrebnim dokazima kvalitete.</t>
  </si>
  <si>
    <t>Svi vijčani spojevi moraju imati primjenjeno rješenje protiv odvijanja npr.dodatnu maticu, podložnu rascijepljenu pločicu i sl..</t>
  </si>
  <si>
    <t>Svi spojevi u konačnici moraju biti antikorozivno zaštičeni, a vijčane glave premazane crvenom bojom.</t>
  </si>
  <si>
    <t>U cijeni uračuna i izrada spojnog mjesta na čeličnim elementima koji se povezuju npr. varenjem dodatnog Fe nosača za uzemljenje, bušenje, antikorozivna zaštita i slično.</t>
  </si>
  <si>
    <t>Prije dobave i ugradbe potrebno je:
- opremi i materijale nominirati nadzornom inženjeru
- provesti pripremu za polaganje i spajanje na licu mjesta,
- provesti konačnu izmjeru prije narudžbe količina 
a sve predhodno prihvaćeno po nadzornom inženjeru.</t>
  </si>
  <si>
    <t>Sabirnica za uzidnu ugradbu sa kutijom i pripremljenim otvorima za kabele te poklopcem (uzemljenje metalnih masa laboratorija i skladišta).</t>
  </si>
  <si>
    <t>Mogućnosti priključka:
- 6 vodiča 1,5÷10 mm²
- 1 vodič 6÷16 mm²</t>
  </si>
  <si>
    <t>- Podnožje i poklopac od sivog polistirola
- Kontaktna šina od mjedi, niklano
- Vijci i premosnik od čelika, galvanski pocinčani
120 x 120 x 53 mm</t>
  </si>
  <si>
    <t>GRO/IP ormar/kutija sa glavnom sabirnicom za izjednačenje potencijala.</t>
  </si>
  <si>
    <t>GRO/IP ormar (ili kutija sa poklopcem) je tipski proizvod proizvođača, min. dimenzija 300x300x100mm, min. IP44, izrađen od elektrotehničkog PVCa, za potrebe smještaja glavne sabirnice uzemljenja.</t>
  </si>
  <si>
    <t>Mogućnosti sabirnice, tj. njenih priključka:
- 7 jednožičanih ili višežičanih vodiča do 25 mm² ili 
  finožičanih vodiča do 16 mm²
- 1 okrugli vodič Cu 50mm²
- 1 plosnati vodič do FL30 ili okrugli vodič Cu 50mm²</t>
  </si>
  <si>
    <t>- Podnožje i poklopac od sivog polistirola
- Kontaktna šina od mjedi, niklano
- Vijci i premosnik od čelika, galvanski pocinčani
- Opteretivost strujom munje 100 kA (10/350)
- 250 x 220 x 67 mm</t>
  </si>
  <si>
    <t>Cu 50 mm2 - za povezivanje KIP-ova glavnih EE ormara</t>
  </si>
  <si>
    <t>H07Z-K 6 mm2 bezhalogeni (žutozeleni) u PVC cijevi
Povezivane pojedinačnih metalnih masa u građevini sa glavnom/sporednom  sabirnicom.</t>
  </si>
  <si>
    <t>H07Z-K 10 mm2 bezhalogeni (žutozeleni) u PVC cijevi
Povezivane pojedinačnih kutija uzemljenja u građevini sa glavnom  sabirnicom, te za potrebe polaganja unutar PK trase.</t>
  </si>
  <si>
    <t>Elektrotehnika - pregled, mjerenja i ispitivanja</t>
  </si>
  <si>
    <t>Prije narudžbe pregleda, mjerenja i ispitivanja od za to registriranoj pravnoj osobi potrebno je dostaviti nadzornom inženjeru nominaciju tih pravnih subjekata te fizičkih osoba koja će provoditi pregled, mjerenja i ispitivanja.</t>
  </si>
  <si>
    <t>Nakon potvrde / prihvačanja nominacijske liste ispitivača i pravnih osoba po nadzornom inženjeru moguće je navedene poslove naručiti i i provesti.</t>
  </si>
  <si>
    <t>Tijekom ispitivanja mora biti prisutan nadzorni inženjer koji to potvrđuje svojim potpisom u građevinskom dnevniku.</t>
  </si>
  <si>
    <t>Pregled, mjerenja i ispitivanja provoditi u skladu sa uputama i shemama iz projektne dokumentacije, zakonskih i normativnih uputa i uz obvezatnu uporabu uputa proizvođača ugrađenih materijala i opreme.</t>
  </si>
  <si>
    <t>Dokumentacija se predaje u 3 (tri) jednakovrijedna kompleta te digitalno na nekom od digitalnih prijenosnih medija.</t>
  </si>
  <si>
    <t>Popis elektrotehničkih instalacija i/ili sustava koji su predmet pregleda, mjerenja i ispitivanja:</t>
  </si>
  <si>
    <t>- elektroenergetske instalacije - u svezi radova</t>
  </si>
  <si>
    <t>- svjetlotehnika - u svezi radova</t>
  </si>
  <si>
    <t>- isklopna tipkala</t>
  </si>
  <si>
    <t>- EKI instalacije; tel. i računalne instalacije</t>
  </si>
  <si>
    <t>- videoparlafon (priprema-kabliranje)</t>
  </si>
  <si>
    <t>- videonadzor (priprema-kabliranje)</t>
  </si>
  <si>
    <t>- protuprovala (priprema-kabliranje)</t>
  </si>
  <si>
    <t>- izjednačenje potencijala</t>
  </si>
  <si>
    <t>Uz izdavanje protokola pregleda, mjerenja i ispitivanja moraju se dostaviti završna mišljenja ispitivača koja moraju sadržavati minimalno:</t>
  </si>
  <si>
    <t>mišljenje nakon provedenih radnji, samo pozitivno može biti prihvačeno</t>
  </si>
  <si>
    <t>izjavu da su instalacije u skladu sa građevinskom dozvolom tj. sa elektrotehničkom mapom u pogledu jednopolnih i blok shema</t>
  </si>
  <si>
    <t>ovjeriti sve jednopolne i blok sheme kao dokaz jednakovrijednosti sa rezultatima pregleda, mjerenja i ispitivanja</t>
  </si>
  <si>
    <t>Ispitivač dostavlja i ispunjeni:</t>
  </si>
  <si>
    <t>POGONSKI DNEVNIK ELEKTRIČNE INSTALACIJE</t>
  </si>
  <si>
    <t>Ispitivač je ovlašteni inženjer ili neka druga fizička osoba koja je za navedeno educirana i za to ima pisani nalog, a za pojedine elektrotehničke instalacije i/ili sustave i osoba za dodatnim ovlašćenjima.</t>
  </si>
  <si>
    <t>Funkcionalna ispitivanja, probni rad i puštanje u trajni rad</t>
  </si>
  <si>
    <t>Funkcionalna ispitivanja sa probnim radom okončano sa puštanjem u trajni rad, odnosi se na sve tipove elektrotehničkih instalacija.</t>
  </si>
  <si>
    <t xml:space="preserve">Tijek pregleda, mjerenja i ispitivanja provodi se u skladu sa planom tabelarno opisanog tijeka provedbe - protokol. </t>
  </si>
  <si>
    <t>Protokoli moraju sadržavati popis provedenih radnih koraka tijekom ispitivanja sa danim pojedinim rezultatima mjerenja i ispitivanja, opisom zapažanja i sl. sa generalnim opaskama i zaključcima.</t>
  </si>
  <si>
    <t>Prije narudžbe ispitivanja po za to ovlaštenoj osobi i za to registriranoj pravnoj osobi koja ima i ovlašćenje za puštanje u rad pojedine opreme i/ili postrojenja, potrebno je dostaviti nadzornom inženjeru nominaciju tih pravnih i fizičkih osoba.</t>
  </si>
  <si>
    <t>Nakon potvrde / prihvačanja nominacijske liste ispitivača i pravnih osoba po nadzornom inženjeru, moguće je navedene poslove naručiti i provesti.</t>
  </si>
  <si>
    <t>Ispitivanja provoditi u skladu sa uputama i shemama iz projektne dokumentacije, zakonskih i normativnih uputa i uz obvezatnu uporabu uputa proizvođača ugrađenih materijala i opreme.</t>
  </si>
  <si>
    <t>Dokumentacija se predaje u tri jednakovrijedna kompleta.</t>
  </si>
  <si>
    <t>Izrada - ažuriranje elektrotehničkog glavnog i/ili izvedbenog projekta</t>
  </si>
  <si>
    <t>- izjednačenje potencijala - u svezi radova</t>
  </si>
  <si>
    <t>Dokumentacija se predaje u tri jednakovrijedna kompleta te u digitalnom editabilnom obliku na jednom od prijenosnih modula.
Dokumentaciju izrađuje i ovjerava ovlašteni inženjer.</t>
  </si>
  <si>
    <t>REKAPITULACIJA PO RADOVIMA</t>
  </si>
  <si>
    <t>PDV (25%)</t>
  </si>
  <si>
    <t>*SVE CIJENE SU U HRK</t>
  </si>
  <si>
    <t>TROŠKOVNIK POPUNIO:</t>
  </si>
  <si>
    <t>INVESTITOR: Zdravstvena ustanova Ljekarna Zadar</t>
  </si>
  <si>
    <t>GRAĐEVINA: Ljekarna Dr. E. Andrović</t>
  </si>
  <si>
    <t>TROŠKOVNIK STROJARSKIH RADOVA</t>
  </si>
  <si>
    <t>NAPOMENA: ukoliko su u stavkama navedeni tipovi proizvođača, ponuditelj može nuditi</t>
  </si>
  <si>
    <r>
      <t xml:space="preserve">           </t>
    </r>
    <r>
      <rPr>
        <b/>
        <sz val="11"/>
        <rFont val="Calibri"/>
        <family val="2"/>
        <scheme val="minor"/>
      </rPr>
      <t xml:space="preserve">   zamjenski tip po kriteriju jednakovrijednih karakteristika</t>
    </r>
  </si>
  <si>
    <t>R.br.</t>
  </si>
  <si>
    <t>Opis</t>
  </si>
  <si>
    <t>J.mj.</t>
  </si>
  <si>
    <t>Kol.</t>
  </si>
  <si>
    <t>Cijena</t>
  </si>
  <si>
    <t>Iznos</t>
  </si>
  <si>
    <t>A.</t>
  </si>
  <si>
    <t>GRIJANJE I HLAĐENJE</t>
  </si>
  <si>
    <r>
      <t xml:space="preserve">Dobava i ugradnja </t>
    </r>
    <r>
      <rPr>
        <b/>
        <sz val="11"/>
        <rFont val="Calibri"/>
        <family val="2"/>
        <scheme val="minor"/>
      </rPr>
      <t>dizalice topline za grijanje i hlađenje</t>
    </r>
  </si>
  <si>
    <t>u “multi split” sustavu sa “inverter” regulacijom rada</t>
  </si>
  <si>
    <t>sustava.</t>
  </si>
  <si>
    <t>1.1</t>
  </si>
  <si>
    <r>
      <rPr>
        <b/>
        <sz val="11"/>
        <rFont val="Calibri"/>
        <family val="2"/>
        <scheme val="minor"/>
      </rPr>
      <t>Vanjska jedinica</t>
    </r>
    <r>
      <rPr>
        <sz val="11"/>
        <rFont val="Calibri"/>
        <family val="2"/>
        <scheme val="minor"/>
      </rPr>
      <t xml:space="preserve"> inverter sustava multi split izvedbe za </t>
    </r>
  </si>
  <si>
    <t xml:space="preserve">spajanje do 6 unutarnjih jedinica, namjenjena za vanjsku </t>
  </si>
  <si>
    <t xml:space="preserve">montažu - zaštićena od vremenskih utjecaja, s ugrađenim </t>
  </si>
  <si>
    <t xml:space="preserve">inverter kompresorom, zrakom hlađenim  </t>
  </si>
  <si>
    <t>kondenzatorom i svim potrebnim elementima za zaštitu i</t>
  </si>
  <si>
    <t>kontrolu, sljedećih tehničkih značajki:</t>
  </si>
  <si>
    <r>
      <t>· nominalni učinak hlađenja: Q</t>
    </r>
    <r>
      <rPr>
        <vertAlign val="subscript"/>
        <sz val="11"/>
        <rFont val="Calibri"/>
        <family val="2"/>
        <charset val="238"/>
        <scheme val="minor"/>
      </rPr>
      <t>hl</t>
    </r>
    <r>
      <rPr>
        <sz val="11"/>
        <rFont val="Calibri"/>
        <family val="2"/>
        <charset val="238"/>
        <scheme val="minor"/>
      </rPr>
      <t xml:space="preserve"> = 12,2  kW</t>
    </r>
  </si>
  <si>
    <t>· apsorbirana snaga: 3,66 kW / 220-240 V / 1 faza / 50 Hz</t>
  </si>
  <si>
    <t>· energetska učinkovitost:  EER = (A) 3,33</t>
  </si>
  <si>
    <r>
      <t>· nominalni učinak grijanja:   Q</t>
    </r>
    <r>
      <rPr>
        <vertAlign val="subscript"/>
        <sz val="11"/>
        <rFont val="Calibri"/>
        <family val="2"/>
        <charset val="238"/>
        <scheme val="minor"/>
      </rPr>
      <t>gr</t>
    </r>
    <r>
      <rPr>
        <sz val="11"/>
        <rFont val="Calibri"/>
        <family val="2"/>
        <charset val="238"/>
        <scheme val="minor"/>
      </rPr>
      <t xml:space="preserve"> = 14,0 kW </t>
    </r>
  </si>
  <si>
    <t>· apsorbirana snaga: 3,31 kW / 220-240 V / 1 faza / 50 Hz</t>
  </si>
  <si>
    <t>· energetska učinkovitost:  COP = (A) 4,23</t>
  </si>
  <si>
    <r>
      <t>· protok zraka - hlađenje: 63,0 m</t>
    </r>
    <r>
      <rPr>
        <vertAlign val="superscript"/>
        <sz val="11"/>
        <rFont val="Calibri"/>
        <family val="2"/>
        <charset val="238"/>
        <scheme val="minor"/>
      </rPr>
      <t>3</t>
    </r>
    <r>
      <rPr>
        <sz val="11"/>
        <rFont val="Calibri"/>
        <family val="2"/>
        <charset val="238"/>
        <scheme val="minor"/>
      </rPr>
      <t>/min</t>
    </r>
  </si>
  <si>
    <r>
      <t>· protok zraka - grijanje:  77,0 m</t>
    </r>
    <r>
      <rPr>
        <vertAlign val="superscript"/>
        <sz val="11"/>
        <rFont val="Calibri"/>
        <family val="2"/>
        <charset val="238"/>
        <scheme val="minor"/>
      </rPr>
      <t>3</t>
    </r>
    <r>
      <rPr>
        <sz val="11"/>
        <rFont val="Calibri"/>
        <family val="2"/>
        <charset val="238"/>
        <scheme val="minor"/>
      </rPr>
      <t>/min</t>
    </r>
  </si>
  <si>
    <t xml:space="preserve">· područje hlađenja: -10 °C do +46°C </t>
  </si>
  <si>
    <t xml:space="preserve">· područje grijanja:   -15 °C do +24 °C </t>
  </si>
  <si>
    <t>· nivo zvučnog tlaka - hlađenje (SPL): 55 dB (A)</t>
  </si>
  <si>
    <t>· nivo zvučne snage - hlađenje(PWL): 69 dB (A)</t>
  </si>
  <si>
    <t>· nivo zvučnog tlaka - grijanje(SPL): 57 dB (A)</t>
  </si>
  <si>
    <t xml:space="preserve">· dimenzije: V × Š × D: 1048 x 950 x 330 mm    </t>
  </si>
  <si>
    <t>· masa: 87 kg</t>
  </si>
  <si>
    <t>· maksimalna dozvoljena duljina cijevnog razvoda: 80 m</t>
  </si>
  <si>
    <t xml:space="preserve">· maksimalna dozvoljena duljina cijevnog razvoda za </t>
  </si>
  <si>
    <t>jednu jedinicu: 25 m</t>
  </si>
  <si>
    <t>· maksimalna dozvoljena visinska razlika vanjske i</t>
  </si>
  <si>
    <t>unutarnje jedinice: 15 m</t>
  </si>
  <si>
    <t>· priključak R32 - tekuća faza: 6 x 6,35 mm</t>
  </si>
  <si>
    <t>· priključak R32 - plinovita faza: 5 x 9,52 mm + 1 x 12,7 mm</t>
  </si>
  <si>
    <r>
      <t xml:space="preserve">Proizvođač i tip kao: </t>
    </r>
    <r>
      <rPr>
        <b/>
        <sz val="11"/>
        <rFont val="Calibri"/>
        <family val="2"/>
        <scheme val="minor"/>
      </rPr>
      <t>“MITSUBISHI ELECTRIC”</t>
    </r>
  </si>
  <si>
    <t>MXZ-6F122VF</t>
  </si>
  <si>
    <t>* ili jednakovrijedno</t>
  </si>
  <si>
    <t>1.2</t>
  </si>
  <si>
    <r>
      <rPr>
        <b/>
        <sz val="11"/>
        <rFont val="Calibri"/>
        <family val="2"/>
        <charset val="238"/>
        <scheme val="minor"/>
      </rPr>
      <t>Unutarnja jedinica</t>
    </r>
    <r>
      <rPr>
        <sz val="11"/>
        <rFont val="Calibri"/>
        <family val="2"/>
        <charset val="238"/>
        <scheme val="minor"/>
      </rPr>
      <t xml:space="preserve"> inverter sustava s maskom,</t>
    </r>
  </si>
  <si>
    <t xml:space="preserve">opremljena ventilatorom s 5-brzinskim elektromotorom, </t>
  </si>
  <si>
    <t xml:space="preserve">izmjenjivačem topline s direktnom ekspanzijom freona, </t>
  </si>
  <si>
    <t xml:space="preserve">te svim potrebnim elementima za zaštitu, kontrolu i </t>
  </si>
  <si>
    <t xml:space="preserve">regulaciju uređaja i temperature, sljedećih tehničkih </t>
  </si>
  <si>
    <t>značajki:</t>
  </si>
  <si>
    <r>
      <t>· učinak hlađenja: Q</t>
    </r>
    <r>
      <rPr>
        <vertAlign val="subscript"/>
        <sz val="11"/>
        <rFont val="Calibri"/>
        <family val="2"/>
        <charset val="238"/>
        <scheme val="minor"/>
      </rPr>
      <t xml:space="preserve">h </t>
    </r>
    <r>
      <rPr>
        <sz val="11"/>
        <rFont val="Calibri"/>
        <family val="2"/>
        <charset val="238"/>
        <scheme val="minor"/>
      </rPr>
      <t>= 1,5 (0,9 - 2,7)  kW</t>
    </r>
  </si>
  <si>
    <r>
      <t>· učinak grijanja:   Q</t>
    </r>
    <r>
      <rPr>
        <vertAlign val="subscript"/>
        <sz val="11"/>
        <rFont val="Calibri"/>
        <family val="2"/>
        <charset val="238"/>
        <scheme val="minor"/>
      </rPr>
      <t xml:space="preserve">g </t>
    </r>
    <r>
      <rPr>
        <sz val="11"/>
        <rFont val="Calibri"/>
        <family val="2"/>
        <charset val="238"/>
        <scheme val="minor"/>
      </rPr>
      <t>= 1,7 (1,2 - 3,0)  kW</t>
    </r>
  </si>
  <si>
    <t>· medij: R32 / R410A</t>
  </si>
  <si>
    <t xml:space="preserve">· razina zvučnog tlaka (SPL) - hlađenje: 21-26-30-35-40 dB(A) </t>
  </si>
  <si>
    <t>· razina zvučne snage (PWL) - hlađenje: 59 dB (A)</t>
  </si>
  <si>
    <t>· razina zvučnog tlaka (SPL) - grijanje: 21-26-30-35-40 dB(A)</t>
  </si>
  <si>
    <r>
      <t>· količina zraka - hlađenje: V=3,5-3,9-4,6-5,5-6,4  m</t>
    </r>
    <r>
      <rPr>
        <vertAlign val="superscript"/>
        <sz val="11"/>
        <rFont val="Calibri"/>
        <family val="2"/>
        <charset val="238"/>
        <scheme val="minor"/>
      </rPr>
      <t>3</t>
    </r>
    <r>
      <rPr>
        <sz val="11"/>
        <rFont val="Calibri"/>
        <family val="2"/>
        <charset val="238"/>
        <scheme val="minor"/>
      </rPr>
      <t>/min</t>
    </r>
  </si>
  <si>
    <r>
      <t>· količina zraka - grijanje: V=3,7-4,4-5,0-6,0-6,8 m</t>
    </r>
    <r>
      <rPr>
        <vertAlign val="superscript"/>
        <sz val="11"/>
        <rFont val="Calibri"/>
        <family val="2"/>
        <charset val="238"/>
        <scheme val="minor"/>
      </rPr>
      <t>3</t>
    </r>
    <r>
      <rPr>
        <sz val="11"/>
        <rFont val="Calibri"/>
        <family val="2"/>
        <charset val="238"/>
        <scheme val="minor"/>
      </rPr>
      <t>/min</t>
    </r>
  </si>
  <si>
    <t>· dimenzije: V × Š × D = 250 x 760 x 178 mm</t>
  </si>
  <si>
    <t>· masa: 8,2 kg</t>
  </si>
  <si>
    <t>uključivo:</t>
  </si>
  <si>
    <t>· infracrveni daljinski upravljač sa 7-dnevnim timerom i</t>
  </si>
  <si>
    <t>satom</t>
  </si>
  <si>
    <t>MSZ-AP15VF</t>
  </si>
  <si>
    <t>1.3</t>
  </si>
  <si>
    <r>
      <rPr>
        <b/>
        <sz val="11"/>
        <rFont val="Calibri"/>
        <family val="2"/>
        <charset val="238"/>
        <scheme val="minor"/>
      </rPr>
      <t>Unutarnja jedinica</t>
    </r>
    <r>
      <rPr>
        <sz val="11"/>
        <rFont val="Calibri"/>
        <family val="2"/>
        <charset val="238"/>
        <scheme val="minor"/>
      </rPr>
      <t xml:space="preserve"> inverter sustava kazetne izvedbe, sa </t>
    </r>
  </si>
  <si>
    <t xml:space="preserve">donjom ukrasnom maskom, predviđena za montažu pod </t>
  </si>
  <si>
    <t xml:space="preserve">strop, sa 4 smjera ispuhivanja, opremljena ventilatorom, </t>
  </si>
  <si>
    <r>
      <t>· učinak hlađenja: Q</t>
    </r>
    <r>
      <rPr>
        <vertAlign val="subscript"/>
        <sz val="11"/>
        <rFont val="Calibri"/>
        <family val="2"/>
        <charset val="238"/>
        <scheme val="minor"/>
      </rPr>
      <t xml:space="preserve">h </t>
    </r>
    <r>
      <rPr>
        <sz val="11"/>
        <rFont val="Calibri"/>
        <family val="2"/>
        <charset val="238"/>
        <scheme val="minor"/>
      </rPr>
      <t>= 4,6 (1,0 - 5,2)  kW</t>
    </r>
  </si>
  <si>
    <r>
      <t>· učinak grijanja: Q</t>
    </r>
    <r>
      <rPr>
        <vertAlign val="subscript"/>
        <sz val="11"/>
        <rFont val="Calibri"/>
        <family val="2"/>
        <charset val="238"/>
        <scheme val="minor"/>
      </rPr>
      <t xml:space="preserve">g </t>
    </r>
    <r>
      <rPr>
        <sz val="11"/>
        <rFont val="Calibri"/>
        <family val="2"/>
        <charset val="238"/>
        <scheme val="minor"/>
      </rPr>
      <t>= 5,0 (1,3 - 5,5) kW</t>
    </r>
  </si>
  <si>
    <t>· medij: R32</t>
  </si>
  <si>
    <r>
      <t>· količina zraka: V=  6,5 - 8,0 - 9,5  m</t>
    </r>
    <r>
      <rPr>
        <vertAlign val="superscript"/>
        <sz val="11"/>
        <rFont val="Calibri"/>
        <family val="2"/>
        <charset val="238"/>
        <scheme val="minor"/>
      </rPr>
      <t>3</t>
    </r>
    <r>
      <rPr>
        <sz val="11"/>
        <rFont val="Calibri"/>
        <family val="2"/>
        <charset val="238"/>
        <scheme val="minor"/>
      </rPr>
      <t>/min</t>
    </r>
  </si>
  <si>
    <t>· razina zvučnog tlaka (SPL): 25 - 30 - 34 dB (A)</t>
  </si>
  <si>
    <t>· nivo zvučne snage (PWL): 51 dB(A)</t>
  </si>
  <si>
    <t>· dimenzije: V × Š × D = 245 x 570 x 570 mm</t>
  </si>
  <si>
    <t>· dimenzije panela : V × Š × D = 10 x 625 x 625 mm</t>
  </si>
  <si>
    <t>· masa uređaja (masa panela): 15 (3) kg</t>
  </si>
  <si>
    <t>SLZ-M50FA</t>
  </si>
  <si>
    <t>1.4</t>
  </si>
  <si>
    <r>
      <t>· učinak hlađenja: Q</t>
    </r>
    <r>
      <rPr>
        <vertAlign val="subscript"/>
        <sz val="11"/>
        <rFont val="Calibri"/>
        <family val="2"/>
        <charset val="238"/>
        <scheme val="minor"/>
      </rPr>
      <t xml:space="preserve">h </t>
    </r>
    <r>
      <rPr>
        <sz val="11"/>
        <rFont val="Calibri"/>
        <family val="2"/>
        <charset val="238"/>
        <scheme val="minor"/>
      </rPr>
      <t>= 5,7 (1,5 - 6,3)  kW</t>
    </r>
  </si>
  <si>
    <r>
      <t>· učinak grijanja: Q</t>
    </r>
    <r>
      <rPr>
        <vertAlign val="subscript"/>
        <sz val="11"/>
        <rFont val="Calibri"/>
        <family val="2"/>
        <charset val="238"/>
        <scheme val="minor"/>
      </rPr>
      <t xml:space="preserve">g </t>
    </r>
    <r>
      <rPr>
        <sz val="11"/>
        <rFont val="Calibri"/>
        <family val="2"/>
        <charset val="238"/>
        <scheme val="minor"/>
      </rPr>
      <t>= 6,4 (1,6 - 7,3) kW</t>
    </r>
  </si>
  <si>
    <r>
      <t>· količina zraka: V=  7 - 9 - 11,5  m</t>
    </r>
    <r>
      <rPr>
        <vertAlign val="superscript"/>
        <sz val="11"/>
        <rFont val="Calibri"/>
        <family val="2"/>
        <charset val="238"/>
        <scheme val="minor"/>
      </rPr>
      <t>3</t>
    </r>
    <r>
      <rPr>
        <sz val="11"/>
        <rFont val="Calibri"/>
        <family val="2"/>
        <charset val="238"/>
        <scheme val="minor"/>
      </rPr>
      <t>/min</t>
    </r>
  </si>
  <si>
    <t>· razina zvučnog tlaka (SPL): 27 - 34 - 39 dB (A)</t>
  </si>
  <si>
    <t>· nivo zvučne snage (PWL): 56 dB(A)</t>
  </si>
  <si>
    <t>SLZ-M60FA</t>
  </si>
  <si>
    <t>Kombinacija “multi split” sustava je:</t>
  </si>
  <si>
    <t xml:space="preserve">MXZ-6F122VF = </t>
  </si>
  <si>
    <t>= MSZ-AP15VF + SLZ-M50FA + SLZ-M50FA + SLZ-M60FA</t>
  </si>
  <si>
    <t>Učin grijanja= 1,12 kW + 3,74 kW + 3,74 kW + 4,49 kW</t>
  </si>
  <si>
    <t>Učin hlađenja =0,92 kW + 3,06 kW + 3,06 kW + 3,67 kW</t>
  </si>
  <si>
    <t>2.1</t>
  </si>
  <si>
    <t xml:space="preserve">spajanje do 3 unutarnje jedinice, namjenjena za vanjsku </t>
  </si>
  <si>
    <r>
      <t>· nominalni učinak hlađenja: Q</t>
    </r>
    <r>
      <rPr>
        <vertAlign val="subscript"/>
        <sz val="11"/>
        <rFont val="Calibri"/>
        <family val="2"/>
        <charset val="238"/>
        <scheme val="minor"/>
      </rPr>
      <t>hl</t>
    </r>
    <r>
      <rPr>
        <sz val="11"/>
        <rFont val="Calibri"/>
        <family val="2"/>
        <charset val="238"/>
        <scheme val="minor"/>
      </rPr>
      <t xml:space="preserve"> =  5,4 kW </t>
    </r>
  </si>
  <si>
    <t>· apsorbirana snaga: 1,32 kW / 220-240 V / 1 faza / 50 Hz</t>
  </si>
  <si>
    <t>· godišnja potrošnja: 222 kWh/g</t>
  </si>
  <si>
    <t>· sezonski stupanj energetske učinkovitosti:</t>
  </si>
  <si>
    <t>SEER = A+++ (8,52)</t>
  </si>
  <si>
    <r>
      <t>· nominalni učinak grijanja: Q</t>
    </r>
    <r>
      <rPr>
        <vertAlign val="subscript"/>
        <sz val="11"/>
        <rFont val="Calibri"/>
        <family val="2"/>
        <charset val="238"/>
        <scheme val="minor"/>
      </rPr>
      <t>gr</t>
    </r>
    <r>
      <rPr>
        <sz val="11"/>
        <rFont val="Calibri"/>
        <family val="2"/>
        <charset val="238"/>
        <scheme val="minor"/>
      </rPr>
      <t xml:space="preserve"> = 7.0 kW </t>
    </r>
  </si>
  <si>
    <t>· apsorbirana snaga: 1,40 kW / 220-240 V / 1 faza / 50 Hz</t>
  </si>
  <si>
    <t>· učinak grijanja: - pri referentnoj temperaturi: 4,0  kW</t>
  </si>
  <si>
    <t>· pri bivalentnoj temperaturi:  4,5  kW</t>
  </si>
  <si>
    <t>· pri min. temperaturi radnog područja: 3,2 kW</t>
  </si>
  <si>
    <t xml:space="preserve">· snaga pomoćnog elektrogrijača: 1,0  kW </t>
  </si>
  <si>
    <t>· godišnja potrošnja: 1520  kWh / g</t>
  </si>
  <si>
    <t>SCOP = A++ (4,61)</t>
  </si>
  <si>
    <r>
      <t>· protok zraka - hlađenje: 42,1 m</t>
    </r>
    <r>
      <rPr>
        <vertAlign val="superscript"/>
        <sz val="11"/>
        <rFont val="Calibri"/>
        <family val="2"/>
        <charset val="238"/>
        <scheme val="minor"/>
      </rPr>
      <t>3</t>
    </r>
    <r>
      <rPr>
        <sz val="11"/>
        <rFont val="Calibri"/>
        <family val="2"/>
        <charset val="238"/>
        <scheme val="minor"/>
      </rPr>
      <t>/min</t>
    </r>
  </si>
  <si>
    <r>
      <t>· protok zraka - grijanje: 43,0 m</t>
    </r>
    <r>
      <rPr>
        <vertAlign val="superscript"/>
        <sz val="11"/>
        <rFont val="Calibri"/>
        <family val="2"/>
        <charset val="238"/>
        <scheme val="minor"/>
      </rPr>
      <t>3</t>
    </r>
    <r>
      <rPr>
        <sz val="11"/>
        <rFont val="Calibri"/>
        <family val="2"/>
        <charset val="238"/>
        <scheme val="minor"/>
      </rPr>
      <t>/min</t>
    </r>
  </si>
  <si>
    <t>· nivo zvučnog tlaka - hlađenje (SPL): 46 dB (A)</t>
  </si>
  <si>
    <t>· nivo zvučne snage - hlađenje (PWL): 60 dB (A)</t>
  </si>
  <si>
    <t>· nivo zvučnog tlaka - grijanje (SPL): 50 dB (A)</t>
  </si>
  <si>
    <t xml:space="preserve">· dimenzije: V × Š × D: 710 x 840 (+30) x 330 (+66) mm    </t>
  </si>
  <si>
    <t>· masa: 58 kg</t>
  </si>
  <si>
    <t>· maksimalna dozvoljena duljina cijevnog razvoda: 50 m</t>
  </si>
  <si>
    <t>unutarnje jedinice: 15 (10) m</t>
  </si>
  <si>
    <t>· priključak R32 - tekuća faza: 3 x 6,35 mm</t>
  </si>
  <si>
    <t>· priključak R32 - plinovita faza: 3 x 9,52 mm</t>
  </si>
  <si>
    <t>MXZ-3F54VF</t>
  </si>
  <si>
    <t>2.2</t>
  </si>
  <si>
    <r>
      <rPr>
        <b/>
        <sz val="11"/>
        <rFont val="Calibri"/>
        <family val="2"/>
        <scheme val="minor"/>
      </rPr>
      <t>Unutarnja jedinica</t>
    </r>
    <r>
      <rPr>
        <sz val="11"/>
        <rFont val="Calibri"/>
        <family val="2"/>
        <scheme val="minor"/>
      </rPr>
      <t xml:space="preserve"> inverter sustava s maskom,</t>
    </r>
  </si>
  <si>
    <t>integriranim wifi sučeljem, te svim potrebnim</t>
  </si>
  <si>
    <t>elementima za zaštitu, kontrolu i regulaciju uređaja i</t>
  </si>
  <si>
    <t>temperature, sljedećih tehničkih značajki:</t>
  </si>
  <si>
    <r>
      <t>· učinak hlađenja: Q</t>
    </r>
    <r>
      <rPr>
        <vertAlign val="subscript"/>
        <sz val="11"/>
        <rFont val="Calibri"/>
        <family val="2"/>
        <scheme val="minor"/>
      </rPr>
      <t xml:space="preserve">h </t>
    </r>
    <r>
      <rPr>
        <sz val="11"/>
        <rFont val="Calibri"/>
        <family val="2"/>
        <scheme val="minor"/>
      </rPr>
      <t>= 2,5 (0,9 - 3,4)  kW</t>
    </r>
  </si>
  <si>
    <r>
      <t>· učinak grijanja:   Q</t>
    </r>
    <r>
      <rPr>
        <vertAlign val="subscript"/>
        <sz val="11"/>
        <rFont val="Calibri"/>
        <family val="2"/>
        <scheme val="minor"/>
      </rPr>
      <t xml:space="preserve">g </t>
    </r>
    <r>
      <rPr>
        <sz val="11"/>
        <rFont val="Calibri"/>
        <family val="2"/>
        <scheme val="minor"/>
      </rPr>
      <t>= 3,2 (1,0 - 4,1)  kW</t>
    </r>
  </si>
  <si>
    <t xml:space="preserve">· razina zvučnog tlaka (SPL) - hlađenje: 19-24-30-36-42 dB(A) </t>
  </si>
  <si>
    <t>· razina zvučne snage (PWL) - hlađenje: 57 dB (A)</t>
  </si>
  <si>
    <t>· razina zvučnog tlaka (SPL) - grijanje: 19-24-34-39-45 dB(A)</t>
  </si>
  <si>
    <r>
      <t>· količina zraka - hlađenje: V= 4,9-5,9-7,1-8,7-11,4  m</t>
    </r>
    <r>
      <rPr>
        <vertAlign val="superscript"/>
        <sz val="11"/>
        <rFont val="Calibri"/>
        <family val="2"/>
        <scheme val="minor"/>
      </rPr>
      <t>3</t>
    </r>
    <r>
      <rPr>
        <sz val="11"/>
        <rFont val="Calibri"/>
        <family val="2"/>
        <scheme val="minor"/>
      </rPr>
      <t>/min</t>
    </r>
  </si>
  <si>
    <r>
      <t>· količina zraka - grijanje: V=4,9-5,9-7,3-8,9-12,9 m</t>
    </r>
    <r>
      <rPr>
        <vertAlign val="superscript"/>
        <sz val="11"/>
        <rFont val="Calibri"/>
        <family val="2"/>
        <scheme val="minor"/>
      </rPr>
      <t>3</t>
    </r>
    <r>
      <rPr>
        <sz val="11"/>
        <rFont val="Calibri"/>
        <family val="2"/>
        <scheme val="minor"/>
      </rPr>
      <t>/min</t>
    </r>
  </si>
  <si>
    <t>· dimenzije: V × Š × D = 299 x 798 x 219 mm</t>
  </si>
  <si>
    <t>· masa: 10,5 kg</t>
  </si>
  <si>
    <t>MSZ-AP25VGK</t>
  </si>
  <si>
    <t>2.3</t>
  </si>
  <si>
    <r>
      <rPr>
        <b/>
        <sz val="11"/>
        <rFont val="Calibri"/>
        <family val="2"/>
        <scheme val="minor"/>
      </rPr>
      <t>Unutarnja jedinica</t>
    </r>
    <r>
      <rPr>
        <sz val="11"/>
        <rFont val="Calibri"/>
        <family val="2"/>
        <scheme val="minor"/>
      </rPr>
      <t xml:space="preserve"> inverter sustava kazetne izvedbe, sa </t>
    </r>
  </si>
  <si>
    <r>
      <t>· učinak hlađenja: Q</t>
    </r>
    <r>
      <rPr>
        <vertAlign val="subscript"/>
        <sz val="11"/>
        <rFont val="Calibri"/>
        <family val="2"/>
        <scheme val="minor"/>
      </rPr>
      <t xml:space="preserve">h </t>
    </r>
    <r>
      <rPr>
        <sz val="11"/>
        <rFont val="Calibri"/>
        <family val="2"/>
        <scheme val="minor"/>
      </rPr>
      <t>= 4,6 (1,0 - 5,2)  kW</t>
    </r>
  </si>
  <si>
    <r>
      <t>· učinak grijanja: Q</t>
    </r>
    <r>
      <rPr>
        <vertAlign val="subscript"/>
        <sz val="11"/>
        <rFont val="Calibri"/>
        <family val="2"/>
        <scheme val="minor"/>
      </rPr>
      <t xml:space="preserve">g </t>
    </r>
    <r>
      <rPr>
        <sz val="11"/>
        <rFont val="Calibri"/>
        <family val="2"/>
        <scheme val="minor"/>
      </rPr>
      <t>= 5,0 (1,3 - 5,5) kW</t>
    </r>
  </si>
  <si>
    <r>
      <t>· količina zraka: V=  6,5 - 8,0 - 9,5  m</t>
    </r>
    <r>
      <rPr>
        <vertAlign val="superscript"/>
        <sz val="11"/>
        <rFont val="Calibri"/>
        <family val="2"/>
        <scheme val="minor"/>
      </rPr>
      <t>3</t>
    </r>
    <r>
      <rPr>
        <sz val="11"/>
        <rFont val="Calibri"/>
        <family val="2"/>
        <scheme val="minor"/>
      </rPr>
      <t>/min</t>
    </r>
  </si>
  <si>
    <t xml:space="preserve">MXZ-3F54VF = </t>
  </si>
  <si>
    <t>= MSZ-AP25VGK + SLZ-M50FA</t>
  </si>
  <si>
    <t>Učin grijanja= 2,35 kW + 4,45 kW</t>
  </si>
  <si>
    <t>Učin hlađenja =1,80 kW + 3,60 kW</t>
  </si>
  <si>
    <r>
      <t xml:space="preserve">Dobava i ugradnja </t>
    </r>
    <r>
      <rPr>
        <b/>
        <sz val="11"/>
        <rFont val="Calibri"/>
        <family val="2"/>
        <scheme val="minor"/>
      </rPr>
      <t>bakrenih cijevi sa izolacijom</t>
    </r>
    <r>
      <rPr>
        <sz val="11"/>
        <rFont val="Calibri"/>
        <family val="2"/>
        <scheme val="minor"/>
      </rPr>
      <t xml:space="preserve"> za protok </t>
    </r>
  </si>
  <si>
    <t>radnog medija (freona).</t>
  </si>
  <si>
    <t>· Ø6,35x0,8</t>
  </si>
  <si>
    <t>· Ø9,52x0,8</t>
  </si>
  <si>
    <t>· Ø12,7x0,8</t>
  </si>
  <si>
    <t>· Ø15,88x0,8</t>
  </si>
  <si>
    <r>
      <t xml:space="preserve">Dobava i ugradnja </t>
    </r>
    <r>
      <rPr>
        <b/>
        <sz val="11"/>
        <rFont val="Calibri"/>
        <family val="2"/>
        <scheme val="minor"/>
      </rPr>
      <t>PVC cijevi za kondenzat</t>
    </r>
    <r>
      <rPr>
        <sz val="11"/>
        <rFont val="Calibri"/>
        <family val="2"/>
        <scheme val="minor"/>
      </rPr>
      <t xml:space="preserve"> skupa sa </t>
    </r>
  </si>
  <si>
    <t>pripadajućim fazonskim komadima, uključivo izolacija</t>
  </si>
  <si>
    <t xml:space="preserve">zaštitnim termoizolacijskim plaštom, s parnom branom, </t>
  </si>
  <si>
    <t xml:space="preserve">debljine 4 mm, tip “Tubolit” s pripadajućim ljepilom i </t>
  </si>
  <si>
    <t>samoljepljivom trakom za cijevi.</t>
  </si>
  <si>
    <t>· Ø32</t>
  </si>
  <si>
    <r>
      <t xml:space="preserve">Dobava i ugradnja </t>
    </r>
    <r>
      <rPr>
        <b/>
        <sz val="11"/>
        <rFont val="Calibri"/>
        <family val="2"/>
        <scheme val="minor"/>
      </rPr>
      <t>sifona za kondenzat unutrašnje klima</t>
    </r>
  </si>
  <si>
    <r>
      <rPr>
        <b/>
        <sz val="11"/>
        <rFont val="Calibri"/>
        <family val="2"/>
        <scheme val="minor"/>
      </rPr>
      <t>jedinice,</t>
    </r>
    <r>
      <rPr>
        <sz val="11"/>
        <rFont val="Calibri"/>
        <family val="2"/>
        <scheme val="minor"/>
      </rPr>
      <t xml:space="preserve"> od polipropilena priključak ø 20, izlaz DN32. </t>
    </r>
  </si>
  <si>
    <t xml:space="preserve">Zatvarač zadaha 60 mm zaporne visine vodenog stupca sa </t>
  </si>
  <si>
    <t xml:space="preserve">dodatnom mehaničkom kuglom za blokadu mirisa. Brtvi </t>
  </si>
  <si>
    <t xml:space="preserve">mirise i bez zaporne vode, sifonski umetak može se </t>
  </si>
  <si>
    <t>vaditi i očistiti.</t>
  </si>
  <si>
    <r>
      <t xml:space="preserve">Proizvođač i tip: </t>
    </r>
    <r>
      <rPr>
        <b/>
        <sz val="11"/>
        <rFont val="Calibri"/>
        <family val="2"/>
        <scheme val="minor"/>
      </rPr>
      <t>“HL Hutterer &amp; Lechner GmbH”</t>
    </r>
  </si>
  <si>
    <t>· HL 138</t>
  </si>
  <si>
    <r>
      <rPr>
        <b/>
        <sz val="11"/>
        <rFont val="Calibri"/>
        <family val="2"/>
        <scheme val="minor"/>
      </rPr>
      <t>Tlačna proba</t>
    </r>
    <r>
      <rPr>
        <sz val="11"/>
        <rFont val="Calibri"/>
        <family val="2"/>
        <scheme val="minor"/>
      </rPr>
      <t xml:space="preserve"> bakrenih cijevi za povezivanje vanjske </t>
    </r>
  </si>
  <si>
    <t xml:space="preserve">dizalice topline i unutrašnje jedinice klima uređaja </t>
  </si>
  <si>
    <t>(ventilokonvektora) koja koriste radni medij freon R32.</t>
  </si>
  <si>
    <t xml:space="preserve">Po završetku ugradnje za ispitivanje čvrstoće cijevi </t>
  </si>
  <si>
    <t xml:space="preserve">potrebno je izvršiti tlačnu probu na ispitni tlak od 40 bar u </t>
  </si>
  <si>
    <t xml:space="preserve">trajanju od 30 minuta. Za propuštanje cijevi potrebno je </t>
  </si>
  <si>
    <t>izvršiti tlačnu probu na ispitni tlak od 32 bar u trajanju od</t>
  </si>
  <si>
    <t xml:space="preserve">8 sati. Odstupanje na manometru smije biti maksimalno </t>
  </si>
  <si>
    <t>5% ili 1-1,5 bar. Radni medij ispitivanja je dušik.</t>
  </si>
  <si>
    <r>
      <rPr>
        <b/>
        <sz val="11"/>
        <rFont val="Calibri"/>
        <family val="2"/>
        <scheme val="minor"/>
      </rPr>
      <t>Probni pogon</t>
    </r>
    <r>
      <rPr>
        <sz val="11"/>
        <rFont val="Calibri"/>
        <family val="2"/>
        <scheme val="minor"/>
      </rPr>
      <t xml:space="preserve"> sa uslugom servisera.</t>
    </r>
  </si>
  <si>
    <r>
      <rPr>
        <b/>
        <sz val="11"/>
        <rFont val="Calibri"/>
        <family val="2"/>
        <scheme val="minor"/>
      </rPr>
      <t>Građevinski radovi</t>
    </r>
    <r>
      <rPr>
        <sz val="11"/>
        <rFont val="Calibri"/>
        <family val="2"/>
        <scheme val="minor"/>
      </rPr>
      <t xml:space="preserve"> probijanja zidova i štemanja za prolaz </t>
    </r>
  </si>
  <si>
    <t>freonske i elektro instalacije, te odvoda kondenzata.</t>
  </si>
  <si>
    <r>
      <t xml:space="preserve">Dobava i ugradnja </t>
    </r>
    <r>
      <rPr>
        <b/>
        <sz val="11"/>
        <rFont val="Calibri"/>
        <family val="2"/>
        <scheme val="minor"/>
      </rPr>
      <t xml:space="preserve">samoljepljive podne grijaće plohe za </t>
    </r>
  </si>
  <si>
    <r>
      <rPr>
        <b/>
        <sz val="11"/>
        <rFont val="Calibri"/>
        <family val="2"/>
        <scheme val="minor"/>
      </rPr>
      <t>električno podno grijanje</t>
    </r>
    <r>
      <rPr>
        <sz val="11"/>
        <rFont val="Calibri"/>
        <family val="2"/>
        <scheme val="minor"/>
      </rPr>
      <t xml:space="preserve">. Napajanje 230V, odavanje </t>
    </r>
  </si>
  <si>
    <t xml:space="preserve">topline 200 W/m2, širina plohe 50cm, debljina plohe </t>
  </si>
  <si>
    <t xml:space="preserve">2,5mm. </t>
  </si>
  <si>
    <r>
      <t xml:space="preserve">Proizvođač i tip kao: </t>
    </r>
    <r>
      <rPr>
        <b/>
        <sz val="11"/>
        <rFont val="Calibri"/>
        <family val="2"/>
        <scheme val="minor"/>
      </rPr>
      <t>“Danfoss”</t>
    </r>
  </si>
  <si>
    <t>· ECmat 200T 0,5 x 2,9 m</t>
  </si>
  <si>
    <t>· ECmat 200T 0,5 x 6,2 m</t>
  </si>
  <si>
    <t>· ECmat 200T 0,5 x 9,9 m</t>
  </si>
  <si>
    <t>· ECmat 200T 0,5 x 12,2 m</t>
  </si>
  <si>
    <r>
      <t xml:space="preserve">Dobava i ugradnja </t>
    </r>
    <r>
      <rPr>
        <b/>
        <sz val="11"/>
        <rFont val="Calibri"/>
        <family val="2"/>
      </rPr>
      <t xml:space="preserve">termostata </t>
    </r>
    <r>
      <rPr>
        <sz val="11"/>
        <rFont val="Calibri"/>
        <family val="2"/>
      </rPr>
      <t>za regulaciju električnog</t>
    </r>
  </si>
  <si>
    <t>podnog grijanja.</t>
  </si>
  <si>
    <t>· DEVIreg Touch</t>
  </si>
  <si>
    <r>
      <rPr>
        <b/>
        <sz val="11"/>
        <rFont val="Calibri"/>
        <family val="2"/>
        <scheme val="minor"/>
      </rPr>
      <t>Sitni potrošni materijal</t>
    </r>
    <r>
      <rPr>
        <sz val="11"/>
        <rFont val="Calibri"/>
        <family val="2"/>
        <scheme val="minor"/>
      </rPr>
      <t>.</t>
    </r>
  </si>
  <si>
    <t xml:space="preserve">Ukupno: </t>
  </si>
  <si>
    <t>B.</t>
  </si>
  <si>
    <t>VENTILACIJA</t>
  </si>
  <si>
    <r>
      <t xml:space="preserve">Dobava i ugradnja </t>
    </r>
    <r>
      <rPr>
        <b/>
        <sz val="11"/>
        <rFont val="Calibri"/>
        <family val="2"/>
        <scheme val="minor"/>
      </rPr>
      <t>zidnog odsisnog ventilatora</t>
    </r>
    <r>
      <rPr>
        <sz val="11"/>
        <rFont val="Calibri"/>
        <family val="2"/>
        <scheme val="minor"/>
      </rPr>
      <t xml:space="preserve"> slijedećih</t>
    </r>
  </si>
  <si>
    <t>karakteristika:</t>
  </si>
  <si>
    <r>
      <t>· količina zraka: 107 m</t>
    </r>
    <r>
      <rPr>
        <vertAlign val="superscript"/>
        <sz val="11"/>
        <rFont val="Calibri"/>
        <family val="2"/>
        <scheme val="minor"/>
      </rPr>
      <t>3</t>
    </r>
    <r>
      <rPr>
        <sz val="11"/>
        <rFont val="Calibri"/>
        <family val="2"/>
        <scheme val="minor"/>
      </rPr>
      <t>/h</t>
    </r>
  </si>
  <si>
    <t>· buka: 57 dBA</t>
  </si>
  <si>
    <t>· napajanje: 230V/50Hz</t>
  </si>
  <si>
    <t>· snaga: 35 W</t>
  </si>
  <si>
    <t>· broj okretaja: 2400 min-1</t>
  </si>
  <si>
    <t>· IPX5</t>
  </si>
  <si>
    <t>Model s "timerom" (podesiva vremenska zadrška</t>
  </si>
  <si>
    <t>30s - 20min)</t>
  </si>
  <si>
    <r>
      <t xml:space="preserve">Proizvođač i tip kao: </t>
    </r>
    <r>
      <rPr>
        <b/>
        <sz val="11"/>
        <rFont val="Calibri"/>
        <family val="2"/>
        <scheme val="minor"/>
      </rPr>
      <t>"Klimaoprema Samobor"</t>
    </r>
  </si>
  <si>
    <t>· DX200T</t>
  </si>
  <si>
    <r>
      <t xml:space="preserve">Dobava i ugradnja </t>
    </r>
    <r>
      <rPr>
        <b/>
        <sz val="11"/>
        <rFont val="Calibri"/>
        <family val="2"/>
        <scheme val="minor"/>
      </rPr>
      <t>okrugle protukišne žaluzije</t>
    </r>
    <r>
      <rPr>
        <sz val="11"/>
        <rFont val="Calibri"/>
        <family val="2"/>
        <scheme val="minor"/>
      </rPr>
      <t xml:space="preserve"> za odvod i</t>
    </r>
  </si>
  <si>
    <t xml:space="preserve">dovod zraka sa fiksnim lamelama od eloksiranog </t>
  </si>
  <si>
    <t xml:space="preserve">aluminija, sa zaštitnom mrežicom od inoxa veličine oka </t>
  </si>
  <si>
    <t xml:space="preserve">1,8x1,8 mm i cilindričnom prirubnicom sa držačima za </t>
  </si>
  <si>
    <t>lakšu montažu na otvor kanala.</t>
  </si>
  <si>
    <t>· BLR-0-R ø100</t>
  </si>
  <si>
    <t>· BLR-0-R ø150</t>
  </si>
  <si>
    <t>· BLR-0-R ø160</t>
  </si>
  <si>
    <r>
      <t xml:space="preserve">Dobava i ugradnja </t>
    </r>
    <r>
      <rPr>
        <b/>
        <sz val="11"/>
        <rFont val="Calibri"/>
        <family val="2"/>
        <scheme val="minor"/>
      </rPr>
      <t xml:space="preserve">pocinčanih spiro cijevi </t>
    </r>
    <r>
      <rPr>
        <sz val="11"/>
        <rFont val="Calibri"/>
        <family val="2"/>
        <scheme val="minor"/>
      </rPr>
      <t>sa fitnizima:</t>
    </r>
  </si>
  <si>
    <t>- ventilacijska cijev</t>
  </si>
  <si>
    <t>· ø100</t>
  </si>
  <si>
    <t>· ø150</t>
  </si>
  <si>
    <t>· ø160</t>
  </si>
  <si>
    <t>- koljeno</t>
  </si>
  <si>
    <t>· ø100/90°</t>
  </si>
  <si>
    <t>· ø160/90°</t>
  </si>
  <si>
    <t>- račva</t>
  </si>
  <si>
    <t>· ø100/45°</t>
  </si>
  <si>
    <t>- redukcija</t>
  </si>
  <si>
    <t>· ø150/100</t>
  </si>
  <si>
    <r>
      <t xml:space="preserve">Dobava i ugradnja </t>
    </r>
    <r>
      <rPr>
        <b/>
        <sz val="11"/>
        <rFont val="Calibri"/>
        <family val="2"/>
        <scheme val="minor"/>
      </rPr>
      <t>obujmica</t>
    </r>
    <r>
      <rPr>
        <sz val="11"/>
        <rFont val="Calibri"/>
        <family val="2"/>
        <scheme val="minor"/>
      </rPr>
      <t xml:space="preserve"> za ovješenje spiro cijevi: </t>
    </r>
  </si>
  <si>
    <r>
      <rPr>
        <sz val="11"/>
        <rFont val="Calibri"/>
        <family val="2"/>
        <scheme val="minor"/>
      </rPr>
      <t xml:space="preserve">Dobava i ugradnja </t>
    </r>
    <r>
      <rPr>
        <b/>
        <sz val="11"/>
        <rFont val="Calibri"/>
        <family val="2"/>
        <scheme val="minor"/>
      </rPr>
      <t>samoljepljive izolacijske ploče u roli</t>
    </r>
  </si>
  <si>
    <t>za izolaciju tlačnih kanala. Izolacija mora biti s parnom</t>
  </si>
  <si>
    <t>branom. Debljina izolacije 10 mm. Širina ploče 1 m.</t>
  </si>
  <si>
    <r>
      <t xml:space="preserve">Proizvođač i tip kao: </t>
    </r>
    <r>
      <rPr>
        <b/>
        <sz val="11"/>
        <rFont val="Calibri"/>
        <family val="2"/>
        <scheme val="minor"/>
      </rPr>
      <t>"Armacell" Armaflex AF</t>
    </r>
  </si>
  <si>
    <r>
      <t>m</t>
    </r>
    <r>
      <rPr>
        <vertAlign val="superscript"/>
        <sz val="11"/>
        <rFont val="Calibri"/>
        <family val="2"/>
        <charset val="238"/>
        <scheme val="minor"/>
      </rPr>
      <t>2</t>
    </r>
    <r>
      <rPr>
        <sz val="11"/>
        <rFont val="Calibri"/>
        <family val="2"/>
        <scheme val="minor"/>
      </rPr>
      <t xml:space="preserve"> </t>
    </r>
  </si>
  <si>
    <r>
      <t xml:space="preserve">Dobava i ugradnja </t>
    </r>
    <r>
      <rPr>
        <b/>
        <sz val="11"/>
        <rFont val="Calibri"/>
        <family val="2"/>
        <scheme val="minor"/>
      </rPr>
      <t>rešetke za dovod/odvod zraka</t>
    </r>
    <r>
      <rPr>
        <sz val="11"/>
        <rFont val="Calibri"/>
        <family val="2"/>
        <scheme val="minor"/>
      </rPr>
      <t xml:space="preserve">, okvir i </t>
    </r>
  </si>
  <si>
    <t>lamele od eloksiranog aluminija, sa regulatorom protoka</t>
  </si>
  <si>
    <t>zraka. Prednji red horizontalno pojedinačno podesivih</t>
  </si>
  <si>
    <t>lamela. Ugradbeni okvir izraditi od Al-lima.</t>
  </si>
  <si>
    <t>· OAH 1-L 325x125</t>
  </si>
  <si>
    <r>
      <t xml:space="preserve">Dobava i ugradnja </t>
    </r>
    <r>
      <rPr>
        <b/>
        <sz val="11"/>
        <rFont val="Calibri"/>
        <family val="2"/>
        <scheme val="minor"/>
      </rPr>
      <t>ventilacijske rešetke za ugradnju u</t>
    </r>
  </si>
  <si>
    <r>
      <rPr>
        <b/>
        <sz val="11"/>
        <rFont val="Calibri"/>
        <family val="2"/>
        <scheme val="minor"/>
      </rPr>
      <t>vrata</t>
    </r>
    <r>
      <rPr>
        <sz val="11"/>
        <rFont val="Calibri"/>
        <family val="2"/>
        <scheme val="minor"/>
      </rPr>
      <t>. Okvir, protuokvir i lamele od eloksiranog</t>
    </r>
  </si>
  <si>
    <t>aluminija. Jedan red horizontalnih nepomičnih,</t>
  </si>
  <si>
    <t>neprovidnih lamela. Protuokvir sa stražnje strane vrata.</t>
  </si>
  <si>
    <t>· OAS 425x125</t>
  </si>
  <si>
    <r>
      <t xml:space="preserve">Dobava i ugradnja </t>
    </r>
    <r>
      <rPr>
        <b/>
        <sz val="11"/>
        <rFont val="Calibri"/>
        <family val="2"/>
        <charset val="238"/>
        <scheme val="minor"/>
      </rPr>
      <t>ventilacijskog uređaja</t>
    </r>
    <r>
      <rPr>
        <sz val="11"/>
        <rFont val="Calibri"/>
        <family val="2"/>
        <scheme val="minor"/>
      </rPr>
      <t xml:space="preserve"> s integriranim</t>
    </r>
  </si>
  <si>
    <t>entalpijskim protustrujnim izmjenjivačem od polistirena</t>
  </si>
  <si>
    <t>koji će osigurati da se s otpadnog zraka osim toplinske</t>
  </si>
  <si>
    <t>energije prenese i odgovarajući postotak vlažnosti.</t>
  </si>
  <si>
    <t>Upravljanje s integriranim korisničkim sučeljem putem</t>
  </si>
  <si>
    <t xml:space="preserve">kojega se vrši odabir željenog protoka zraka te </t>
  </si>
  <si>
    <t>dijagnostičkom DIA sustavu. Za rad tijekom ljetnih</t>
  </si>
  <si>
    <t>mjeseci uređaj je opremljen s motornom zaklopkom koja</t>
  </si>
  <si>
    <t>će preusmjeriti strujanje zraka mimo protustrujnog</t>
  </si>
  <si>
    <t>izmjenjivača topline.</t>
  </si>
  <si>
    <r>
      <t>· Dovod/odvod zraka - max.: 280 m</t>
    </r>
    <r>
      <rPr>
        <vertAlign val="superscript"/>
        <sz val="11"/>
        <rFont val="Calibri"/>
        <family val="2"/>
        <charset val="238"/>
        <scheme val="minor"/>
      </rPr>
      <t>3</t>
    </r>
    <r>
      <rPr>
        <sz val="11"/>
        <rFont val="Calibri"/>
        <family val="2"/>
        <scheme val="minor"/>
      </rPr>
      <t>/h.</t>
    </r>
  </si>
  <si>
    <t>· Visina x širina x dubina: 280x660x425 mm</t>
  </si>
  <si>
    <t>· Klasifikacijski razred filtera kod usisa zraka: F7</t>
  </si>
  <si>
    <t>· Klasifikacijski razred filtera kod ispuha zraka: G4</t>
  </si>
  <si>
    <t>· Stupanj iskoristivosti: 93%</t>
  </si>
  <si>
    <t>· Raspoloživi pritisak: 100 Pa</t>
  </si>
  <si>
    <t>· Masa: 20 kg</t>
  </si>
  <si>
    <t>· Razina zvučnog tlaka: 51 dB</t>
  </si>
  <si>
    <t>· Napajanje: 230V/50Hz</t>
  </si>
  <si>
    <r>
      <t xml:space="preserve">Proizvođač i tip kao: </t>
    </r>
    <r>
      <rPr>
        <b/>
        <sz val="11"/>
        <rFont val="Calibri"/>
        <family val="2"/>
        <scheme val="minor"/>
      </rPr>
      <t>"Atrea" Duplex Easy 250</t>
    </r>
  </si>
  <si>
    <r>
      <t xml:space="preserve">Dobava i ugradnja </t>
    </r>
    <r>
      <rPr>
        <b/>
        <sz val="11"/>
        <rFont val="Calibri"/>
        <family val="2"/>
        <scheme val="minor"/>
      </rPr>
      <t xml:space="preserve">daljinskog žičanog upravljača </t>
    </r>
    <r>
      <rPr>
        <sz val="11"/>
        <rFont val="Calibri"/>
        <family val="2"/>
        <scheme val="minor"/>
      </rPr>
      <t>za</t>
    </r>
  </si>
  <si>
    <t xml:space="preserve">upravljanje rada rekuperatora osjetljivim na dodir, </t>
  </si>
  <si>
    <t>tehničkih karakteristika:</t>
  </si>
  <si>
    <r>
      <t>·</t>
    </r>
    <r>
      <rPr>
        <sz val="11"/>
        <rFont val="Calibri"/>
        <family val="2"/>
        <scheme val="minor"/>
      </rPr>
      <t xml:space="preserve"> Zaštita od smrzavanja</t>
    </r>
  </si>
  <si>
    <t>· Ručni ili tjedni program</t>
  </si>
  <si>
    <t>· Prikaz sobne temperature</t>
  </si>
  <si>
    <t>· Način rada tijekom zabava, način rada tijekom praznika</t>
  </si>
  <si>
    <t>· Obavijest o promjeni filtra</t>
  </si>
  <si>
    <t>· Predodabir minimalne i maksimalne brzine</t>
  </si>
  <si>
    <r>
      <t xml:space="preserve">Proizvođač i tip kao: </t>
    </r>
    <r>
      <rPr>
        <b/>
        <sz val="11"/>
        <rFont val="Calibri"/>
        <family val="2"/>
        <scheme val="minor"/>
      </rPr>
      <t xml:space="preserve">"Atrea" </t>
    </r>
    <r>
      <rPr>
        <b/>
        <sz val="11"/>
        <rFont val="Calibri"/>
        <family val="2"/>
        <charset val="238"/>
        <scheme val="minor"/>
      </rPr>
      <t>Easy CPA</t>
    </r>
  </si>
  <si>
    <t>· Ø14</t>
  </si>
  <si>
    <r>
      <rPr>
        <b/>
        <sz val="11"/>
        <rFont val="Calibri"/>
        <family val="2"/>
        <scheme val="minor"/>
      </rPr>
      <t>Probni pogon</t>
    </r>
    <r>
      <rPr>
        <sz val="11"/>
        <rFont val="Calibri"/>
        <family val="2"/>
        <scheme val="minor"/>
      </rPr>
      <t xml:space="preserve"> sa izdavanjem atesta o funkcionalnosti</t>
    </r>
  </si>
  <si>
    <t>i svih potrebnih garancija i atesta.</t>
  </si>
  <si>
    <r>
      <rPr>
        <b/>
        <sz val="11"/>
        <rFont val="Calibri"/>
        <family val="2"/>
        <scheme val="minor"/>
      </rPr>
      <t>Građevinarski radovi</t>
    </r>
    <r>
      <rPr>
        <sz val="11"/>
        <rFont val="Calibri"/>
        <family val="2"/>
        <scheme val="minor"/>
      </rPr>
      <t xml:space="preserve"> probijanja zidova i štemanja za </t>
    </r>
  </si>
  <si>
    <t>prolaz ventilacijskih cijevi kroz zidove, te sanacija</t>
  </si>
  <si>
    <t>proboja.</t>
  </si>
  <si>
    <t>· dimenzije proboja ø100</t>
  </si>
  <si>
    <t>· dimenzije proboja ø150</t>
  </si>
  <si>
    <t>· dimenzije proboja ø160</t>
  </si>
  <si>
    <t>REKAPITULACIJA TROŠKOVNIKA</t>
  </si>
  <si>
    <t xml:space="preserve">  Ukupno : </t>
  </si>
  <si>
    <t xml:space="preserve">PDV(25%) : </t>
  </si>
  <si>
    <r>
      <t>S</t>
    </r>
    <r>
      <rPr>
        <b/>
        <sz val="11"/>
        <rFont val="Calibri"/>
        <family val="2"/>
        <scheme val="minor"/>
      </rPr>
      <t xml:space="preserve">VEUKUPNO:          </t>
    </r>
  </si>
  <si>
    <t xml:space="preserve">                                        </t>
  </si>
  <si>
    <r>
      <t>S</t>
    </r>
    <r>
      <rPr>
        <b/>
        <sz val="11"/>
        <rFont val="Calibri"/>
        <family val="2"/>
      </rPr>
      <t xml:space="preserve">VEUKUPNO:          </t>
    </r>
  </si>
  <si>
    <t>HRN EN 1610. Ispitivanje od ovlaštene ustanove.</t>
  </si>
  <si>
    <t>ispitivanje kanalizacijskih cjevovoda i kanala prema</t>
  </si>
  <si>
    <t>potrebno je izvršiti sukladno normi. Polaganje i</t>
  </si>
  <si>
    <t xml:space="preserve">ispitivanju. Ispitivanje vodonepropusnosti cjevovoda </t>
  </si>
  <si>
    <t>trajanju od 6-8 sati, sa izdavanjem atesta o o izvršenom</t>
  </si>
  <si>
    <r>
      <rPr>
        <b/>
        <sz val="11"/>
        <rFont val="Calibri"/>
        <family val="2"/>
        <charset val="238"/>
      </rPr>
      <t>ispitati na probni tlak</t>
    </r>
    <r>
      <rPr>
        <sz val="11"/>
        <rFont val="Calibri"/>
        <family val="2"/>
      </rPr>
      <t xml:space="preserve"> od 3 metra vodenog stupca u</t>
    </r>
  </si>
  <si>
    <t xml:space="preserve">zatrpavanja potrebno je osobito horizontalnu mrežu </t>
  </si>
  <si>
    <t xml:space="preserve">Po završetku izrade kanalizacijske instalacije, a prije </t>
  </si>
  <si>
    <t xml:space="preserve">· ø 50 mm                                       </t>
  </si>
  <si>
    <t xml:space="preserve">· ø 110 mm                                       </t>
  </si>
  <si>
    <t>otvora u zidovima, te ponovno krpanje zidova i otvora.</t>
  </si>
  <si>
    <t xml:space="preserve">Štemanje kanala za odvodnu instalaciju, probijanje </t>
  </si>
  <si>
    <t xml:space="preserve">kom </t>
  </si>
  <si>
    <t xml:space="preserve">· SL ø 50+GSB                                       </t>
  </si>
  <si>
    <t>Sifonski luk sa gumenom brtvom:</t>
  </si>
  <si>
    <t xml:space="preserve">· RX ø 50/45°                                      </t>
  </si>
  <si>
    <r>
      <t xml:space="preserve">Dvostruka račva </t>
    </r>
    <r>
      <rPr>
        <b/>
        <sz val="11"/>
        <rFont val="Calibri"/>
        <family val="2"/>
        <charset val="238"/>
      </rPr>
      <t>RX</t>
    </r>
    <r>
      <rPr>
        <b/>
        <sz val="11"/>
        <rFont val="Calibri"/>
        <family val="2"/>
      </rPr>
      <t xml:space="preserve"> 45°:</t>
    </r>
  </si>
  <si>
    <t xml:space="preserve">· RC ø 110/87°30'°                                         </t>
  </si>
  <si>
    <t>Koljena RC 87°30':</t>
  </si>
  <si>
    <t>· RC ø 50/45°</t>
  </si>
  <si>
    <t xml:space="preserve">· RC ø 110/45°                                       </t>
  </si>
  <si>
    <t>Koljena RC 45°:</t>
  </si>
  <si>
    <t xml:space="preserve">                                                                                                   </t>
  </si>
  <si>
    <t>· RRC ø 110/50</t>
  </si>
  <si>
    <t>Redukcija konusna:</t>
  </si>
  <si>
    <t xml:space="preserve">                                                         </t>
  </si>
  <si>
    <t xml:space="preserve">· RG ø 110/87°30'                                      </t>
  </si>
  <si>
    <t>Jednostruka kosa račva 87°30'°:</t>
  </si>
  <si>
    <t xml:space="preserve">· RG ø 50/45°                                         </t>
  </si>
  <si>
    <t xml:space="preserve">· RG ø 110/45°                                         </t>
  </si>
  <si>
    <t>Jednostruka kosa račva 45°:</t>
  </si>
  <si>
    <t>gumenim brtvama.</t>
  </si>
  <si>
    <r>
      <rPr>
        <b/>
        <sz val="11"/>
        <rFont val="Calibri"/>
        <family val="2"/>
      </rPr>
      <t>unutrašnje kanalizacijske cijevi.</t>
    </r>
    <r>
      <rPr>
        <sz val="11"/>
        <rFont val="Calibri"/>
        <family val="2"/>
      </rPr>
      <t xml:space="preserve"> Kompleti sa original </t>
    </r>
  </si>
  <si>
    <r>
      <t>Dobava i ugradnja</t>
    </r>
    <r>
      <rPr>
        <b/>
        <sz val="11"/>
        <rFont val="Calibri"/>
        <family val="2"/>
      </rPr>
      <t xml:space="preserve"> PVC ili PP fazonskih komada za</t>
    </r>
  </si>
  <si>
    <t xml:space="preserve">Dimenzije cijevi: </t>
  </si>
  <si>
    <r>
      <t xml:space="preserve">cijevi. </t>
    </r>
    <r>
      <rPr>
        <sz val="11"/>
        <rFont val="Calibri"/>
        <family val="2"/>
      </rPr>
      <t xml:space="preserve">Kompleti sa original gumenim brtvama. </t>
    </r>
  </si>
  <si>
    <r>
      <t>Dobava i ugradnja</t>
    </r>
    <r>
      <rPr>
        <b/>
        <sz val="11"/>
        <rFont val="Calibri"/>
        <family val="2"/>
      </rPr>
      <t xml:space="preserve"> PVC ili PP unutrašnjih kanalizacijskih</t>
    </r>
  </si>
  <si>
    <t>sa odvozom.</t>
  </si>
  <si>
    <r>
      <t>Demontaža postojeće kanalizacijske mreže</t>
    </r>
    <r>
      <rPr>
        <sz val="11"/>
        <rFont val="Calibri"/>
        <family val="2"/>
      </rPr>
      <t xml:space="preserve">, kompletno </t>
    </r>
  </si>
  <si>
    <t>KANALIZACIJA</t>
  </si>
  <si>
    <t>ispitivanju.</t>
  </si>
  <si>
    <t>pritisak 10 bar, sa izdavanjem atesta o izvršenom</t>
  </si>
  <si>
    <r>
      <rPr>
        <b/>
        <sz val="11"/>
        <rFont val="Calibri"/>
        <family val="2"/>
      </rPr>
      <t xml:space="preserve">Ispitivanje </t>
    </r>
    <r>
      <rPr>
        <sz val="11"/>
        <rFont val="Calibri"/>
        <family val="2"/>
      </rPr>
      <t>instalacije hladne i tople vode na probni</t>
    </r>
  </si>
  <si>
    <r>
      <rPr>
        <sz val="11"/>
        <rFont val="Calibri"/>
        <family val="2"/>
        <charset val="238"/>
      </rPr>
      <t xml:space="preserve">Proizvođač i tip kao: </t>
    </r>
    <r>
      <rPr>
        <b/>
        <sz val="11"/>
        <rFont val="Calibri"/>
        <family val="2"/>
      </rPr>
      <t>"Geberit" Duofix</t>
    </r>
  </si>
  <si>
    <t>· držača toalet papira od inoxa</t>
  </si>
  <si>
    <t>· zidnog nosača od inoxa s WC četkom</t>
  </si>
  <si>
    <t xml:space="preserve">ugradnju prema uputama proizvođača: </t>
  </si>
  <si>
    <t xml:space="preserve">učvršćenje keramike i svim potrebnim priborom za </t>
  </si>
  <si>
    <t xml:space="preserve">manžetama i setom zvučne izolacije, vijcima za </t>
  </si>
  <si>
    <t xml:space="preserve">obujmicom, spojnim komadom za WC školjku s brtvenim </t>
  </si>
  <si>
    <t xml:space="preserve">odvodnim koljenom d90/110 mm sa zvučno izoliranom </t>
  </si>
  <si>
    <t xml:space="preserve">priključka vode ½", niskošumnim uljevnim ventilom, </t>
  </si>
  <si>
    <t xml:space="preserve">pločama, komplet s integriranim kutnim ventilom </t>
  </si>
  <si>
    <t xml:space="preserve">ili predzidnu konstrukciju obloženu gipskartonskim </t>
  </si>
  <si>
    <t xml:space="preserve">element je samonosiv za ugradnju u suhomontažnu zidnu </t>
  </si>
  <si>
    <t xml:space="preserve">14055:2011 ili jednakovrijednoj normi. Instalacijski </t>
  </si>
  <si>
    <t xml:space="preserve">vodokotlićem za 6/3l ispiranje, izrađenim prema HRN EN </t>
  </si>
  <si>
    <t xml:space="preserve">ugradnje 112 cm  s niskošumnim ugradbenim </t>
  </si>
  <si>
    <t>· montažnog instalacijskog elementa za WC školjku visine</t>
  </si>
  <si>
    <t>"soft close" tehnologijom.</t>
  </si>
  <si>
    <t>· daske s poklopcem bijele boje od Duroplasta, sa</t>
  </si>
  <si>
    <t>· konzolne keramičke WC školjke bez ruba</t>
  </si>
  <si>
    <r>
      <rPr>
        <sz val="11"/>
        <rFont val="Calibri"/>
        <family val="2"/>
        <charset val="238"/>
      </rPr>
      <t>Dobava i ugradnja</t>
    </r>
    <r>
      <rPr>
        <b/>
        <sz val="11"/>
        <rFont val="Calibri"/>
        <family val="2"/>
        <charset val="238"/>
      </rPr>
      <t xml:space="preserve">  kompletnog WC-a, </t>
    </r>
    <r>
      <rPr>
        <sz val="11"/>
        <rFont val="Calibri"/>
        <family val="2"/>
        <charset val="238"/>
      </rPr>
      <t xml:space="preserve"> koji se sastoji od:</t>
    </r>
  </si>
  <si>
    <r>
      <rPr>
        <sz val="11"/>
        <rFont val="Calibri"/>
        <family val="2"/>
        <charset val="238"/>
      </rPr>
      <t xml:space="preserve">Proizvođač i tip kao: </t>
    </r>
    <r>
      <rPr>
        <b/>
        <sz val="11"/>
        <rFont val="Calibri"/>
        <family val="2"/>
      </rPr>
      <t>"Ariston" Velis Evo</t>
    </r>
  </si>
  <si>
    <t>vertikalne izvedbe, ugradnja na zid.</t>
  </si>
  <si>
    <t xml:space="preserve">komplet sa sigurnosnim ventilom i priključnim cijevima, </t>
  </si>
  <si>
    <r>
      <t xml:space="preserve">Dobava i ugradnja </t>
    </r>
    <r>
      <rPr>
        <b/>
        <sz val="11"/>
        <rFont val="Calibri"/>
        <family val="2"/>
        <charset val="238"/>
      </rPr>
      <t>električnog bojlera</t>
    </r>
    <r>
      <rPr>
        <sz val="11"/>
        <rFont val="Calibri"/>
        <family val="2"/>
        <charset val="238"/>
      </rPr>
      <t xml:space="preserve"> zapremine 50 litara.</t>
    </r>
  </si>
  <si>
    <t xml:space="preserve">· dezinfekcija vode od strane ovlaštene ustanove                        </t>
  </si>
  <si>
    <t xml:space="preserve">· uzorak na bakterijološku ispravnost vode                            </t>
  </si>
  <si>
    <t>ispravnost i to:</t>
  </si>
  <si>
    <r>
      <rPr>
        <b/>
        <sz val="11"/>
        <rFont val="Calibri"/>
        <family val="2"/>
      </rPr>
      <t>Dezinfekcija instalacije i ispitivanje vode</t>
    </r>
    <r>
      <rPr>
        <sz val="11"/>
        <rFont val="Calibri"/>
        <family val="2"/>
      </rPr>
      <t xml:space="preserve"> na sanitarnu</t>
    </r>
  </si>
  <si>
    <t>· DN20 (R3/4")</t>
  </si>
  <si>
    <t>žbukom (mesingan) s niklanom kapom i rozetom.</t>
  </si>
  <si>
    <r>
      <t>Dobava i ugradnja podžbuknog</t>
    </r>
    <r>
      <rPr>
        <b/>
        <sz val="11"/>
        <rFont val="Calibri"/>
        <family val="2"/>
      </rPr>
      <t xml:space="preserve"> ventila </t>
    </r>
    <r>
      <rPr>
        <sz val="11"/>
        <rFont val="Calibri"/>
        <family val="2"/>
      </rPr>
      <t>za montažu pod</t>
    </r>
  </si>
  <si>
    <t>· za cijev ø25 (DN20): TL-25/9-DG</t>
  </si>
  <si>
    <t>· za cijev ø20 (DN15): TL-20/9-DG</t>
  </si>
  <si>
    <r>
      <t>Proizvođač i tip kao: "</t>
    </r>
    <r>
      <rPr>
        <b/>
        <sz val="11"/>
        <rFont val="Calibri"/>
        <family val="2"/>
      </rPr>
      <t>Armacell" Tubolit DG</t>
    </r>
  </si>
  <si>
    <t>debljine izolacije 9 mm.</t>
  </si>
  <si>
    <t xml:space="preserve">tople sanitarne vode (ugrađene unutar objekata) </t>
  </si>
  <si>
    <r>
      <t xml:space="preserve">Dobava i ugradnja </t>
    </r>
    <r>
      <rPr>
        <b/>
        <sz val="11"/>
        <rFont val="Calibri"/>
        <family val="2"/>
      </rPr>
      <t>izolacije</t>
    </r>
    <r>
      <rPr>
        <sz val="11"/>
        <rFont val="Calibri"/>
        <family val="2"/>
      </rPr>
      <t xml:space="preserve"> za izolaciju cijevi hladne i </t>
    </r>
  </si>
  <si>
    <t>· ø25x4,2 (DN20)</t>
  </si>
  <si>
    <t>· ø20x3,4 (DN15)</t>
  </si>
  <si>
    <t>PP-R 80 za toplu sanitarnu vodu. Serija cijevi: SDR 6 PN20.</t>
  </si>
  <si>
    <r>
      <t xml:space="preserve">Dobava i ugradnja </t>
    </r>
    <r>
      <rPr>
        <b/>
        <sz val="11"/>
        <rFont val="Calibri"/>
        <family val="2"/>
      </rPr>
      <t>cijevi</t>
    </r>
    <r>
      <rPr>
        <sz val="11"/>
        <rFont val="Calibri"/>
        <family val="2"/>
      </rPr>
      <t xml:space="preserve"> sa fitinzima od polipropilena tipa</t>
    </r>
  </si>
  <si>
    <t>· ø25x2,3 (DN20)</t>
  </si>
  <si>
    <t>· ø20x1,9 (DN15)</t>
  </si>
  <si>
    <t>Serija cijevi: SDR 11 PN10.</t>
  </si>
  <si>
    <t>tipa PP-R 80 za hladnu sanitarnu vodu.</t>
  </si>
  <si>
    <r>
      <t xml:space="preserve">Dobava i ugradnja </t>
    </r>
    <r>
      <rPr>
        <b/>
        <sz val="11"/>
        <rFont val="Calibri"/>
        <family val="2"/>
      </rPr>
      <t>cijevi</t>
    </r>
    <r>
      <rPr>
        <sz val="11"/>
        <rFont val="Calibri"/>
        <family val="2"/>
      </rPr>
      <t xml:space="preserve"> sa fitinzima od polipropilena</t>
    </r>
  </si>
  <si>
    <t>odvozom.</t>
  </si>
  <si>
    <r>
      <t>Demontaža postojeće vodovodne mreže</t>
    </r>
    <r>
      <rPr>
        <sz val="11"/>
        <rFont val="Calibri"/>
        <family val="2"/>
        <charset val="238"/>
      </rPr>
      <t>, kompletno sa</t>
    </r>
  </si>
  <si>
    <t>VODOVOD</t>
  </si>
  <si>
    <t xml:space="preserve">                    i kvalitetom odgovaraju navedenoj opremi. </t>
  </si>
  <si>
    <t xml:space="preserve">                    može nuditi opremu drugih proizvođača koja karakteristikama</t>
  </si>
  <si>
    <t>NAPOMENA: navedeni proizvođači i tip opreme služe kao orijentacija i ponuđač</t>
  </si>
  <si>
    <t>TROŠKOVNIK VODOVODA I KANALIZACIJE</t>
  </si>
  <si>
    <t>MATERIJALI:
Svi horizontalni elementi unutar ormara su pomični s mogućnošću fiksiranja u više visina do oplemenjene iverice minimalne debljine 1,5cm. Sve fronte su od medijapana minimalne debljine 18mm. Sve kerrock ploče su minimalne debljine 6mm i fiksirane na medijapan ploče minimalne debljine 18mm.</t>
  </si>
  <si>
    <t>To se posebno odnosi za dogovora oko mikrolokacije ogrjevnih i  rasvjetnih tijela te sanitarne opreme koju treba uskladiti s izvođačima instalacija grijanja i elektrike, te vode i kanalizacije.</t>
  </si>
  <si>
    <t>Posebno je važno da izvođač interijera, odnosno ugrađenog namještaja i opreme ima uvid u građevinske i obrtničke radove koji se odvijaju na gradilištu, te da se s drugim izvođačima dogovori oko potrebnih detalja.</t>
  </si>
  <si>
    <t>Ponuda se ne može davati samo na osnovu tekstualnog dijela troškovnika budući su crteži njegovi sastavni dijelovi.</t>
  </si>
  <si>
    <t>Svi ugrađeni materijali, te uzorci boja, okova i svog pribora moraju biti dostavljeni projektantu na uvid i ovjeru.</t>
  </si>
  <si>
    <t>- montaža i puštanje u funkciju svih elemenata interijera te čišćenje gradilišta od ostataka nakon završetka montaže.</t>
  </si>
  <si>
    <t>- dogovor sa svim ostalim izvođačima te usklađivanje radova tijekom cijele gradnje</t>
  </si>
  <si>
    <t>- sav pomoćni i spojni pribor potreban za montažu elemenata interijera</t>
  </si>
  <si>
    <t xml:space="preserve">- izradi elemenata interijera može se prići tek nakon izrade radioničkih nacrta i ovjere istih od strane projektanta </t>
  </si>
  <si>
    <t xml:space="preserve">- izrada radioničkih nacrta te uzimanje mjera na licu mjesta </t>
  </si>
  <si>
    <t>- uvid  na licu mjesta</t>
  </si>
  <si>
    <t>- razjašnjenje svih nejasnoća kroz razgovor s projektantom</t>
  </si>
  <si>
    <t>U jediničnu cijenu ulaze slijedeći radovi:</t>
  </si>
  <si>
    <t>Za sve nejasnoće koje su moguće u projektu interijera ponuđač je dužan razjasniti ih s projektantom, tvrtkom AB FORUM.</t>
  </si>
  <si>
    <t>Da bi ponuđač mogao nuditi radove na izvedbi interijera potreban mu je uvid na licu mjesta u postojeće stanje, uvid u projekt interijera, a uz troškovnik radova potrebno mu je dostaviti i grafičke priloge (sheme, detalji i sl.) koji su sastavni dio troškovnika.</t>
  </si>
  <si>
    <t>Predmet ovog troškovnika su obrtnički radovi potrebni za izvedbu interijera Ljekarničje jedinice"E. Andrović" za investitora "Zdravstvena ustanova Ljekarna Zadar" u ulici Put Petrića i to oni radovi koji se odnose na ugrađeni namještaj i opremu.</t>
  </si>
  <si>
    <t>Napomena: Detalji i sheme su sastavni dio troškovnika
Napomena: Prije davanja ponude izvođač je dužan uz najavu obići gradilište</t>
  </si>
  <si>
    <t>UGRAĐENI NAMJEŠTAJ - URED VODITELJA, LABORATORIJ, POMOĆNI PROSTORI</t>
  </si>
  <si>
    <t>UGRAĐENI NAMJEŠTAJ - OFICINA</t>
  </si>
  <si>
    <t>Ukupno - ugrađeni namještaj - ured voditelja, laboratorij, pomoćni prostor.</t>
  </si>
  <si>
    <t>Element 23</t>
  </si>
  <si>
    <t>Obračun po kompletno izvedenoj i ugrađenoj stavci.</t>
  </si>
  <si>
    <t>Sve prema shemi elementa 23.</t>
  </si>
  <si>
    <t>Izradi elementa prići tek nakon izrade radioničkih nacrta, pregleda uzoraka te konačne ovjere projektanta.</t>
  </si>
  <si>
    <t>Sva spojna sretstva od inoxa.</t>
  </si>
  <si>
    <t>Noge stola su tipske od inoxa, pravokutnog presjeka.</t>
  </si>
  <si>
    <t>Ormar izrađen od čeličnog lima i bojan u svijetlu i neutralnu boju.</t>
  </si>
  <si>
    <t>Ukupna veličina elementa je 40x50x180 cm.</t>
  </si>
  <si>
    <t>Tipski garderobni ormar s bravom za zaključavanje, pregradom i donjom policom za odlaganje cipela.</t>
  </si>
  <si>
    <t>Element 31 - garderobni ormari</t>
  </si>
  <si>
    <t>2.15.</t>
  </si>
  <si>
    <t>dimenzije 100x30x230 cm</t>
  </si>
  <si>
    <t>dimenzije 100x40x230 cm</t>
  </si>
  <si>
    <t>dimenzije 100x50x230 cm</t>
  </si>
  <si>
    <t>Nosivost para stupova do 40kN.</t>
  </si>
  <si>
    <t>Stupovi kvadratnog profila dimenzija 40x50mm.</t>
  </si>
  <si>
    <t>U boji Ral 7038 (siva) ili po izboru  Glavnogprojektanta.</t>
  </si>
  <si>
    <t xml:space="preserve">Obračun po kom </t>
  </si>
  <si>
    <t>U svijetloj i neutralnoj boji.</t>
  </si>
  <si>
    <t>Razmak između polica ormara podesiv po visini.</t>
  </si>
  <si>
    <t>Regali su pocinčane konstrukcije u potpunosti plastificirani protiv korozije i udaraca s mogućnošću sklapanja i ugradnje bez vijaka.</t>
  </si>
  <si>
    <t>Dobava i ugradnja pokretnih tipskih skladišnih regala u skladištu.</t>
  </si>
  <si>
    <t>Skladišni regali</t>
  </si>
  <si>
    <t>2.14.</t>
  </si>
  <si>
    <t>hladnjak 15°C</t>
  </si>
  <si>
    <t>hladnjak 8°C</t>
  </si>
  <si>
    <t>Staklo je dvostruko izolacijsko. Unutarnja konstrukcija od nehrđajučeg čelika Scotch-Brite i 60 mm izolacije visoke gustoće.</t>
  </si>
  <si>
    <t>Hladnjak je čelične konstrukcije tretirane protiv korozije i presvučene PVC-om sa samozatvarajućim staklenim vratima sa ključem i 4-stranom magnetskom brtvom.</t>
  </si>
  <si>
    <t>Hladnjak dimenzija 60(65)x60(70)x196 cm se ugrađuje u prostor laboratorija.</t>
  </si>
  <si>
    <t>Dobava i ugradnja medicinskog/farmaceutskog hladnjaka</t>
  </si>
  <si>
    <t>Farmacetuski hladnjak</t>
  </si>
  <si>
    <t>2.13.</t>
  </si>
  <si>
    <t>U stavke su uračunati svi ostali troškovi (prijevoz, smještaj, odvoz ambalaže i materijala, deponiranje otpada, korištenje sanitarne i ostale infrastrukture na objektu itd.) te svi ostali radovi potrebni za dovođenje do potpune gotovosti.</t>
  </si>
  <si>
    <t>Stolica bijele boje ili po izboru projektanta.</t>
  </si>
  <si>
    <t>Stolice s mogućnošću slaganja jedne na drugu s preklapanjem.</t>
  </si>
  <si>
    <t>Stolica ispitana za javnu upotrebu i u skladu sa zahtjevima za sigurnost, izdržljivost i stabilnost navedenima u sljedećim normama "EN 16139-Level 1" i "ANSI/BIFMA x5.1" ili jednakovrijednima.</t>
  </si>
  <si>
    <t>Dimenzije stolice: širrina 50 cm, dubina 46cm, visina sjedenja 44cm, ukupne visine 76 cm.</t>
  </si>
  <si>
    <t>Dobava stolica s četiri noge i naslonjačem za leđa od pojačane polipropilenske plastike.</t>
  </si>
  <si>
    <t>Stolice</t>
  </si>
  <si>
    <t>2.12.</t>
  </si>
  <si>
    <t>Jamstvo : ............................................</t>
  </si>
  <si>
    <t>Zemlja porijekla : ................................</t>
  </si>
  <si>
    <t>Proizvođač : .......................................</t>
  </si>
  <si>
    <t xml:space="preserve">Šifra : .................................................  </t>
  </si>
  <si>
    <t>Model : ...............................................</t>
  </si>
  <si>
    <t xml:space="preserve">Ponuđeni proizvod : </t>
  </si>
  <si>
    <t>Stolice su metalne konstrukcije.  Baza na kotačićima za tvrde podloge. 
Boja po izboru projektanta.
Sjedalo stolice podesivo između niskog i visokog radnog položaja te je pogodno za radne površine s visinom stola od 90 cm. 
Oslonac za noge podesiv po visini.</t>
  </si>
  <si>
    <t>Sjedište i naslon obloženi tkaninom.</t>
  </si>
  <si>
    <t>Dobava uredskih stolica namijenjene za rad djelatnika na radnoj plohi laboratorija.</t>
  </si>
  <si>
    <t>Radna stolica prstenastim osloncom za noge</t>
  </si>
  <si>
    <t>2.11.</t>
  </si>
  <si>
    <t>Ponuđeni proizvod mora biti industrijske serijske proizvodnje što ponuđač dokazuje  izvodom iz kataloga i/ili linkovima na ponuđene artikle.</t>
  </si>
  <si>
    <t>Minimalno jamstvo 3 godine</t>
  </si>
  <si>
    <t>Ukupne dimenzije stolice 68/68/106,5-119 cm, visina sjedala 49-61,5 cm</t>
  </si>
  <si>
    <t>POSTOLJE: crna plastična baza s pet krakova i gumiranim kotačićima za tvrde podloge
RUKONASLONI: 3D Podesivi po visini,dubini i širini
MEHANIZAM: Sinkrono podešavanje nagiba naslona i sjedala s podešavanjem otpora pomoću ručice pozicionirane ispod sjedala. Blokada u 5 položaja, antišok mehanizam, podešavanje visine sjedala. Maksimalni nagib naslona 20°, sjedala 11°.Pneumatska regulacija visine,regualcija dubine sjedala.Sjedalo mora biti podesivo po dubini
NASLON: Visoki naslon ,crna  elastična mrežica, podesiv naslon po visini,jastučić za lumbalnu potporu podesiv po dubini.
OBLOGA SJEDALA: tkanina(boja nedefinirana), 100% poliester ili jednakovrijedno. Otpornost na habanje prema HRN EN ISO 12947:2000 ( Martindale test ) 100.000 ciklusa, otpornost na UV zrake prema HRN EN ISO .105B02 - razina otprornosti 5 ili jednakovrijedno.
PUNJENJE SJEDALA: hladno lijevana poliuretanska pjena visoke izdržljivosti ili jednakovrijedno.</t>
  </si>
  <si>
    <t>Dobava i montaža radne stolice s 3D rukonaslonima u laboratoriju i uredu voditelja.</t>
  </si>
  <si>
    <t>Radna uredska stolica</t>
  </si>
  <si>
    <t>2.10.</t>
  </si>
  <si>
    <t xml:space="preserve">Element 22 </t>
  </si>
  <si>
    <t>Sve prema elementi elementa 22.</t>
  </si>
  <si>
    <t>Noge stola su tipske od bojanog plastificiranog čeličnog  pravokutnog presjeka dimenzija 40x40x4mm.</t>
  </si>
  <si>
    <t>Materijal ploče stola je HPL, kao Max Compact ili jednakovrijedan debljine  1.5cm.</t>
  </si>
  <si>
    <t>Ukupna veličina elementa je 90x90x73 cm.</t>
  </si>
  <si>
    <t>Element je blogavonski stol u kuhinji.</t>
  </si>
  <si>
    <t>Element 22 - stol u kuhinji</t>
  </si>
  <si>
    <t>2.9.</t>
  </si>
  <si>
    <t>element 21</t>
  </si>
  <si>
    <t>Komplet stavka s ugradnjom.</t>
  </si>
  <si>
    <t>Raspored i geometrija elemenata vidljivi na shemi elementa 21.</t>
  </si>
  <si>
    <t>Gornji element se sastoji od 4 ormara dubine 30cm i širine 45 cm. Sve od oplemenjene iverice. U sklopu najdonje police se nalazi i rasvjeta radne površine (predmet posebne stavke).</t>
  </si>
  <si>
    <t>Sve u dogovoru s investitorom. Sve ostale elemente izvesti od oplemenjene iverice.</t>
  </si>
  <si>
    <t>napu</t>
  </si>
  <si>
    <t xml:space="preserve">U stavci predvidjeti  kvalitetenu ugradbenu bijelu tehniku: </t>
  </si>
  <si>
    <t xml:space="preserve">U korpusu donjeg elementa je i kuhinjski element s jednodijelnim koritom, tipskim, Kerrock. </t>
  </si>
  <si>
    <t>Ručke od inoxa promjera 10mm duljine 30mm i okov od inoxa, po izboru projektanta. Police i vratnice od oplemenjene iverice.</t>
  </si>
  <si>
    <t xml:space="preserve">Ladice su s metalnim stranicama (kuhinjski tip), a čelo iz opl. iverice. </t>
  </si>
  <si>
    <t>S desne strane se nalazi ivisoki element s hladnjakom dimenzija 60x60x125cm, mikrovalnom pewćnicom i ormarom visine 35cm.</t>
  </si>
  <si>
    <t>Donji element se sastoji od jednog elementa s ladicama (ladičara) širine 60cm, na kojem se nalazi indukcijska ploča, ormara s punim zaokretnim vratima i ugrađenim sudoperom,  elementomza ugradnju perilice suđa svijetlog otvora dimenzija 60cm.</t>
  </si>
  <si>
    <t>Korpus kao i sve ostale elemente izvesti od oplemenjene iverice. Nogice su metalne od inoxa i s podesivom visinom i tipskim aluminijskim soklom visine 10cm. Okov također od inoxa.</t>
  </si>
  <si>
    <t>Radna ploča izrađena je od jednobojnog Kerrocka debljine 8mm na ploči od opl. iverice od 18 mm, sa zaobljenim rubovima .</t>
  </si>
  <si>
    <t>Ukupna veličina donjeg elementa s radnom pločom je 180x60x90cm.</t>
  </si>
  <si>
    <t>Ukupne dimenzije 248x60x215cm.</t>
  </si>
  <si>
    <t>Sastoji se od niskog elementa s radnom pločom, kuhinjskim elementima s ugrađenom opremom i s policama i ladicama, te s ormarima i napom iznad radne plohe.</t>
  </si>
  <si>
    <t>Ovaj element je višedjelni radni element u kuhinji.</t>
  </si>
  <si>
    <t>Element 21 kuhinja</t>
  </si>
  <si>
    <t>2.8.</t>
  </si>
  <si>
    <t>element 16</t>
  </si>
  <si>
    <t>Raspored i geometrija elemenata vidljivi na shemi elementa 16.</t>
  </si>
  <si>
    <t xml:space="preserve">Ručke i okov vratnica od inoxa, po izboru projektanta. </t>
  </si>
  <si>
    <t>Ručke i okov od inoxa, po izboru projektanta.</t>
  </si>
  <si>
    <t>Vrata ormara izrađena su od medijapana u mat boji po izboru projektanta debljine 1.5cm</t>
  </si>
  <si>
    <t xml:space="preserve">Sastoji se od korpusa debljine 2cm izrađenog od oplemenjene iverice i 5 polica pomičnih po visini. </t>
  </si>
  <si>
    <t>Ukupna veličina elementa je 96x70x215cm.</t>
  </si>
  <si>
    <t>Ovaj element je jednodijelni ormar.</t>
  </si>
  <si>
    <t>Element 16 - visoki element -ormar</t>
  </si>
  <si>
    <t>2.7.</t>
  </si>
  <si>
    <t>element 15</t>
  </si>
  <si>
    <t>Raspored i geometrija elemenata vidljivi na shemi elemtan 15.</t>
  </si>
  <si>
    <t>Ručke i okov vratnica od inoxa, po izboru projektanta. U sklopu najdonje police se nalazi i rasvjeta radnog stola (predmet posebne stavke).</t>
  </si>
  <si>
    <t>Dio iznad radne plohe prema zidu obložiti kerrockom dimenzija 605x50cm, minimalne debljine 1.2cm.</t>
  </si>
  <si>
    <t>Sve ostale elemente izvesti od oplemenjene iverice. Nogice su metalne, inox i s podesivom visinom. Okov također od inoxa.</t>
  </si>
  <si>
    <t xml:space="preserve">U korpusu donjeg elementa je i kuhinjski element širine 130cm s dvodijelnim koritom, tipskim, Kerrock (kao model  Ava 400/400/300mm).  </t>
  </si>
  <si>
    <t xml:space="preserve">U sklopu donjeg elementa je polje za rad bez elemenata širine 180cm . Bočne stranice pune, od oplemenjene iverice. </t>
  </si>
  <si>
    <t>Donji element se sastoji 4 ladičara s po 4 ladice. Ladice su s metalnim stranicama (kuhinjski tip), a čelo od medijapana bpjan u mat boju po izboru projektanta.  Visine ladica su približno 28, 21, 14 i 14cm.</t>
  </si>
  <si>
    <t xml:space="preserve">Radna ploča izrađena je od jednobojnog Kerrocka debljine 6mm na ploči od opl. Medijapana 18mm, sa zaobljenim rubovima i sa soklom visine 10cm. </t>
  </si>
  <si>
    <t>Ukupna veličina donjeg elementa s radnom pločom je 605,5x70x90cm.</t>
  </si>
  <si>
    <t xml:space="preserve">Sastoji se od niskog elementa s ladicama i ormarom, radne ploče s dvostrukim sudoperom i s policama iznad radne plohe. </t>
  </si>
  <si>
    <t>Ovaj element je višedjelni radni element u laboratoriju.</t>
  </si>
  <si>
    <t>Element 15 - kuhinja laboratorija</t>
  </si>
  <si>
    <t>element 14</t>
  </si>
  <si>
    <t>Raspored i geometrija elemenata vidljivi na shemi elementa 14.</t>
  </si>
  <si>
    <t>Nogice su metalne od inoxa i s podesivom visinom. Okov također od inoxa.</t>
  </si>
  <si>
    <t>Ukupne dimenzije gornjeg elementa su 284x40x1010cm i postavljen je na visini od 130 cm od poda</t>
  </si>
  <si>
    <t>Gornji element sastoji se od četiri stupca s po četiri ladičara ukupne visine 100 cm. S donje strane polica prostor za rasvijetu radne plohe..</t>
  </si>
  <si>
    <t>Dio iznad radne plohe prema zidu obložiti kerrockom dimenzija 67x605cm, minimalne debljine 6mm.</t>
  </si>
  <si>
    <t>Radna ploha vertikalna ploha iznad radne plohe obložit će se kerrock pločama debljine 6mm.</t>
  </si>
  <si>
    <t xml:space="preserve">Bočne stranice pune, od oplemenjene iverice. </t>
  </si>
  <si>
    <t>Čelo ladica od medijapana sa širokom inox šipkom za otvaranje pomijera 10 mm duljine 500 mm. U cijenu uračunati i plastične pregrade unutar ladice kao i slova za natpise na čelu ladice.</t>
  </si>
  <si>
    <t>Čelo ladica od medijapana. Završna obrada medijapana bojanje u mat boji po izboru projektanta.</t>
  </si>
  <si>
    <t>Ladice industrijski proizvedene, s metalnim stranicama i mehanizmom za bešumno samozatvaranje.</t>
  </si>
  <si>
    <t>Ladičar se sastoji od korpusa od oplemenjene iverice debljine 2cm, 4 ladice visine 15cm i tipkog aluminijskog sokla visine 10cm.</t>
  </si>
  <si>
    <t>U ormare ugraditi policu s promijenjivom pozicijom po visini.</t>
  </si>
  <si>
    <t>Stol je dimenzija 244x70x73cm, sastoji se od radne plohe od oplemenjene iverice debljine 2 cm i kerrock ploče deljine 6mm; oslonjen  na čeličnu potkonstrukciju dmenzija profila 40x40x4mm koja je oslonjena s jedne strane na inox noge a s druge strane na ladičar širine 60cm.</t>
  </si>
  <si>
    <t>Ovaj element su radni stol i police u laboratoriju.</t>
  </si>
  <si>
    <t>Element 14 - radni stol i police laboratorija</t>
  </si>
  <si>
    <t xml:space="preserve">Element 13 </t>
  </si>
  <si>
    <t>Obzirom na limitirane dimenzije prostora, nakon izbora tipskih ladičara treba izraditi radioničke nacrte, izvršiti dogovor s projektantom i tek nakon ovjere nacrta naručiti gotove elemente i prići izradi elementa.</t>
  </si>
  <si>
    <t>U ponudi je potrebno navesti proizvođača kao i tehničke karakteristike ladičara.</t>
  </si>
  <si>
    <t>Završna obrada medijapana mat bojanje u boji po izboru projektanta.</t>
  </si>
  <si>
    <t>Ladice industrijski proizvedene, u metalnom okviru, s mehanizmom za bešumno samozatvaranje.</t>
  </si>
  <si>
    <t>Raspored ladica po visine od dna prema vrhu: 1x30cm, 2x15cm i 6x12cm.</t>
  </si>
  <si>
    <t>U element se ugrađuje ukupno 4 tipskia ladičara dimenzija.</t>
  </si>
  <si>
    <t>S unutrašnje strane pulta sokl pun, obložen alu maskom i uvučen u dubinu u odnosu na korpus</t>
  </si>
  <si>
    <t>Bočne stranice plašta spuštene do poda.</t>
  </si>
  <si>
    <t>Materijal plašta je oplemenjena iverica, dok je sokl iz tipske aluminijske maske visine 12 cm koji se ugrađuje na ladičar.</t>
  </si>
  <si>
    <t>Ukupna veličina elementa je 230x40x142 cm.</t>
  </si>
  <si>
    <t>Element se sastoji od tipskih ladičara i plašta elementa sa soklom.</t>
  </si>
  <si>
    <t>Element 13 - ladice za pohranu lijekova</t>
  </si>
  <si>
    <t xml:space="preserve">Element 12b </t>
  </si>
  <si>
    <t>Sve prema shemi elementa 12b.</t>
  </si>
  <si>
    <t>Noge stola su tipske od plastificiranog čelilnog profila pravokutnog presjeka.</t>
  </si>
  <si>
    <t>Ukupna veličina elementa je 150x80x73 cm.</t>
  </si>
  <si>
    <t>Element je radni stol u uredu voditelja.</t>
  </si>
  <si>
    <t>Element 12b - stol voditelja</t>
  </si>
  <si>
    <t xml:space="preserve">element 12 </t>
  </si>
  <si>
    <t>Sve prema shemi elementa 12.</t>
  </si>
  <si>
    <t>Sokl iz tipske aluminijske maske visine cca 8cm koji se ugrađuje na korpus.</t>
  </si>
  <si>
    <t>Sve od oplemenjene iverice.</t>
  </si>
  <si>
    <t>Debljine korpusa 2cm.</t>
  </si>
  <si>
    <t>Ukupna veličina elementa je 216,4x56x293,5cm.</t>
  </si>
  <si>
    <t>Ormari s ugrađenim bravama s mogućnošću zaključavanja.</t>
  </si>
  <si>
    <t>Donji ormar dimenzija  namijenjen je za ugradnju sefa dimenzija 60x40x120cm. Voditi računa da je masa sefa cca 400kg, pa baza ormara mora biti konstruirana kako bi podnjela tu težinu. Gornji ormar s 4 police promijenjive visine.</t>
  </si>
  <si>
    <t>Lijevi stupac s dva ormara, preostala dva stupca s policama promijenjive visine.</t>
  </si>
  <si>
    <t>Ovaj element sastoji se od ukupnog plašta elementa, tri stupca.</t>
  </si>
  <si>
    <t>Element 12 - ormar voditelja</t>
  </si>
  <si>
    <t xml:space="preserve">element 11 </t>
  </si>
  <si>
    <t>Sve prema shemi elementa 11.</t>
  </si>
  <si>
    <t>U donji dio visine 110cm odnosno do visine parapeta prozora, ugrađuju se 2 ormara. Unutar svakogh ormara ugraditi 4 police promijenjivog položaja po visini i punim zaokretnim vratnicama. Sve od oplemenjene iverice.</t>
  </si>
  <si>
    <t>Ukupna veličina elementa je 150x30x216 cm.</t>
  </si>
  <si>
    <t xml:space="preserve">Ovaj element se sastoji od dva ormara, oplica i ukupnog plašta elementa, te drvenih polica iznad. </t>
  </si>
  <si>
    <t>UGRAĐENI NAMJEŠTAJ - URED VODITELJA, LABARATORIJ, POMOĆNI PROSTOR</t>
  </si>
  <si>
    <t>UKUPNO UGRAĐENI NAMJEŠTAJ - OFICINA</t>
  </si>
  <si>
    <t xml:space="preserve"> element 8</t>
  </si>
  <si>
    <t>Sve prema shemi elementa 8.</t>
  </si>
  <si>
    <t>Ladice izvesti s bešumnim samozatvaračem.</t>
  </si>
  <si>
    <t>Završna obrada medijapana po izboru projektanta.</t>
  </si>
  <si>
    <t>Fronte izraditi od medijapana bojanog u mat boju po izboru projektanta.</t>
  </si>
  <si>
    <t>Elementi su odmaknut od poda 10cm i oslonjen na nogice. Broj nogica prilagoditi težini pulta, a ako je potrebno predvidjeti metalno ojačanje.</t>
  </si>
  <si>
    <t>Korpus elementa izrađen je od oplemenjene iverice debljine 2cm.</t>
  </si>
  <si>
    <t>Baza je sačinjena od korpusa debljine 2cm kao i godnji dio.</t>
  </si>
  <si>
    <t>Donja cijelina - baza sastoji se od 4 ladičara, po dva u svakom kraku. Visine su 34 cm i nalaze se nad soklom visine 10cm.</t>
  </si>
  <si>
    <t>Po visini je odvojen u dvije funkcionalne cijeline.</t>
  </si>
  <si>
    <t>Element je tlocrtne "L" forme i prislonjen je uz zid s tri strane maksimalnih dimenzija 198x180x189cm.</t>
  </si>
  <si>
    <t>Element 8 - jednostrane "L" police ispred pulta</t>
  </si>
  <si>
    <t>1.9.</t>
  </si>
  <si>
    <t>element 7 195x52x224cm</t>
  </si>
  <si>
    <t>Kompletni stavka s ugradnjom.</t>
  </si>
  <si>
    <t>Sve prema shemi elementa 7.</t>
  </si>
  <si>
    <t>Na središnji vertikalni element korpusa obostrano se fiksiraju elementi od oplemenjene iverice s alu profilima na svakih 12cm u koje se umeću preko posebnih tipskih nosača staklene police s mogućnošću promijene pozicije.</t>
  </si>
  <si>
    <t>Ladičare izvesti samozatvarajuće s bešumnim zatvaranjem.</t>
  </si>
  <si>
    <t>Donji dio sastoji se od 4 ladičara širine 65cm sa po četiri reda ladica.</t>
  </si>
  <si>
    <t>Korpus elementa od oplemenjene je iverice, a sokl iz tipske aluminijske maske visine cca 10 cm koji se ugrađuje na police.</t>
  </si>
  <si>
    <t>Korpus  čine stražnja i dvije bočne stranice debljine 2 cm, dubine 42cm i širine 195 cm.</t>
  </si>
  <si>
    <t>Element je sa stražnje i obje bočne strane prislonjen uz zid.</t>
  </si>
  <si>
    <t>Element služi izlaganje i pohranu robe u oficini. Prislonjen je uz zid s jednostranim policama u gornjem dijelu i ladicama u donjem dijelu.</t>
  </si>
  <si>
    <t>Element 7 - poleđina pulta tehničara</t>
  </si>
  <si>
    <t>1.8.</t>
  </si>
  <si>
    <t>element 6b 186.4x160x141cm</t>
  </si>
  <si>
    <t>Sve prema shemi elementa 6b.</t>
  </si>
  <si>
    <t>Korpus elementa od oplemenjene je iverice debljine 2cm, a sokl iz tipske aluminijske maske visine cca 10 cm koji se ugrađuje na police.</t>
  </si>
  <si>
    <t>Gornji dio visine je 97cm.</t>
  </si>
  <si>
    <t>Gornji dio oba kraka su police izrađene od laminiranog stakla debljine 1cm. I promijenjive su pozicije po visini u modulu od 12 cm.</t>
  </si>
  <si>
    <t>Donji dio stražnjeg kraka, prislonjenog uz zid su dvije ladice ukupne visine 31 cm.Donji dio visine je 44cm.</t>
  </si>
  <si>
    <t>Na središnji nosivi vertikalni element obostrano se bočno naslanjaju leđa od oplemenjene iverice.</t>
  </si>
  <si>
    <t>Oba kraka su vertikalno podijeljena u dvije funkcionalne cijeline. Prednji krak je duljine 160 cm dok je stražnji krak duljine 155cm</t>
  </si>
  <si>
    <t>Jedan krak je slobodnostojeći dok je drugi prislonjeni uz zid.</t>
  </si>
  <si>
    <t>Element služi izlaganje i pohranu robe u oficini, sačinjen od dva kraka.</t>
  </si>
  <si>
    <t xml:space="preserve">Element 6b - "L" element </t>
  </si>
  <si>
    <t>1.7.</t>
  </si>
  <si>
    <t>element 6a 240x34x212cm</t>
  </si>
  <si>
    <t>Sve prema shemi elementa 6.</t>
  </si>
  <si>
    <t>Donji  element (bazu korpusa) obraditi kao i u prethodnoj stavci.</t>
  </si>
  <si>
    <t>Na središnji vertikalni element korpusa jednostrano se umeću elementi od oplemenjene iverice s alu profilima na svakih 12cm u koje se umeću preko posebnih tipskih nosača staklene police s mogućnošću promijene pozicije.</t>
  </si>
  <si>
    <t>Sastavljene su istom logikom kao elementi broj 4 i 5, a razikuju se po tome što je ovaj element prislonjen u zid sa stražnje i jedne bočne strane, dok je druga bočna strana orijentirana prema staklenoj stijeni.</t>
  </si>
  <si>
    <t>Dimenzije elementa iznose (šxdxv) 522x29x204 cm.</t>
  </si>
  <si>
    <t>Elementi su police za izlaganje robe u oficini prislonjene uz zid s jednostranim policama.</t>
  </si>
  <si>
    <t>Element 6a - jednostrane polica za robu</t>
  </si>
  <si>
    <t>1.6.</t>
  </si>
  <si>
    <t xml:space="preserve">element 5 </t>
  </si>
  <si>
    <t>Sve prema shemi elementa 5</t>
  </si>
  <si>
    <t>U središnjem donjem dijelu (bazi korpusa) nalazi se izložbena polica od oplemenjene iverice dubine 30cm (obostrano).</t>
  </si>
  <si>
    <t>Po visini 3 reda polica dubine 25cm i 2 reda polica dubine 20cm obostrano.</t>
  </si>
  <si>
    <t>Police s jedne strane duge 183cm - u punoj duljini elementa, dok su s druge strane duljine 114cm. Sukladno tome je i korpus s jedne strane sraćen.</t>
  </si>
  <si>
    <t>Korpus elementa od oplemenjene iverice debljine 2cm, a sokl iz tipske aluminijske maske visine cca 10 cm koji se ugrađuje na police.</t>
  </si>
  <si>
    <t>Veličina 183(114) x 60 x 155cm.</t>
  </si>
  <si>
    <t>Sastoji se od fiksnog središnjeg dijela i obostrano postavljenih staklenih polica.</t>
  </si>
  <si>
    <t>Element je polica za izlaganje robe u oficini (kao i element 4), prislonjena uz zid polovicom jedne dulje strane.</t>
  </si>
  <si>
    <t>Element 5 - dijelomično trostrana polica za robu</t>
  </si>
  <si>
    <t>1.5.</t>
  </si>
  <si>
    <t>element 4</t>
  </si>
  <si>
    <t>Sve prema shemi elementa 4.</t>
  </si>
  <si>
    <t>Po visini 3 reda polica dubine 25cm i 2 reda polica dubine 20cm.</t>
  </si>
  <si>
    <t>Staklene police se umeću u stražnje nosive vertikalne elemente korpusa.</t>
  </si>
  <si>
    <t>Na središnji vertikalni element korpusa obostrano se s prednje i stražnje strane fiksiraju elementi od oplemenjene iverice s alu profilima na svakih 12cm u koje se umeću preko posebnih tipskih nosača staklene police s mogućnošću promijene pozicije.</t>
  </si>
  <si>
    <t>Veličina 185x54x155cm.</t>
  </si>
  <si>
    <t>Element je polica za izlaganje robe u oficini.</t>
  </si>
  <si>
    <t>Element 4 -dvostrana polica za robu</t>
  </si>
  <si>
    <t>1.4.</t>
  </si>
  <si>
    <t>element 3</t>
  </si>
  <si>
    <t>Sve prema shemi elementa 3.</t>
  </si>
  <si>
    <t>Radna ploha, prednja (prema kupcu) i bočne strane elementa obložene kerrockom debljine 6mm.</t>
  </si>
  <si>
    <t>Čela ladica izvesti od medijapana bojanog u mat boji prema izboru projektanta.. Sav okov predvidjeti od inoxa.</t>
  </si>
  <si>
    <t>Ladičar se sastoji od 7 ladica.</t>
  </si>
  <si>
    <t xml:space="preserve">Ladice u ladičaru industrijski proizvedene, u metalnom okviru, s bešumnim samozatvaranjem </t>
  </si>
  <si>
    <t xml:space="preserve">Korpus elementa izvesti od medijapana debljine 18mm i kerocka debljine 6mm. U  dijelu  gdje je ormar izvesti policu od opl. iverice kao i pune vratnice s ugrađenom bravicom s ključem. </t>
  </si>
  <si>
    <t>Element se funkcionalno sastoji od 2 polja: tipskog ladičara širine 70cm, te ormara policama . Ukupna veličina elementa je 129x50x100cm.</t>
  </si>
  <si>
    <t>Element 3 - pult tehničara</t>
  </si>
  <si>
    <t>1.3.</t>
  </si>
  <si>
    <t xml:space="preserve">element 2 </t>
  </si>
  <si>
    <t>Kompletan stavka s ugradnjom.</t>
  </si>
  <si>
    <t>Izradi pulta prići tek nakon izrade radioničkih nacrta, pregleda uzoraka te konačne ovjere Glavnog projektanta.</t>
  </si>
  <si>
    <t>Sve prema shemi elementa 2.</t>
  </si>
  <si>
    <t>Bočne stranice spuštene do poda, a sokl obložen alu maskom. S unutrašnje strane pulta sokl pun, obložen alu maskom i uvučen u dubinu u odnosu na korpus.</t>
  </si>
  <si>
    <t xml:space="preserve">Pult je 10cm odmaknut od poda i oslonjen na nogice. Broj nogica prilagoditi težini pulta, a ako je potrebno predvidjeti metalno ojačanje unutar pulta. </t>
  </si>
  <si>
    <t>Razlika će se iskoristiti za formiranje police od Lamistal stakla debljine 2x10mm s brušenim vidljivim rubovima do prozirnosti.</t>
  </si>
  <si>
    <t xml:space="preserve">Dubina pulta je 72cm, s dodatnom policom od laminiranog stakla dubine 14 cm stakla, a potrebna dubina za ladičare je 60cm. </t>
  </si>
  <si>
    <t>Boja po izboru projektanta. Spoj horizontalne i vertikalne plohe monolitan, sa zaobljenim rubom.</t>
  </si>
  <si>
    <t>Čela ladica od medijapana. Završna obrada medijapana bojanje u mat boji po izboru projektanta.</t>
  </si>
  <si>
    <t>Korpus elementa od oplemenjene iverice debljine 2cm.</t>
  </si>
  <si>
    <t>Radi nesmetane ugradnje ove opreme potrebno je prilikom izrade radioničkih nacrta konzultirati investitora i projektanta.</t>
  </si>
  <si>
    <t>Gornja, prednja (prema kupcu) i bočne strane obložene kerrockom debljine 6mm.</t>
  </si>
  <si>
    <t xml:space="preserve">U 3 ladice smještene u gornjem dijelu ladičara ugraditi brave s ključem. </t>
  </si>
  <si>
    <t>Između tipskih  ladičara su 2 polja s policama u koje će se smjestiti blagajna, računalo, tihi alarm i sl.ična oprema.</t>
  </si>
  <si>
    <t>Svaki od 3 ladičara sastoji se od 7 ladica po visini.</t>
  </si>
  <si>
    <t>Korpus elementa izvesti od medijapana debljine 18mm i kerocka debljine 6mm.  Funkcionalno, pult je podijeljen u 5 polja. U 3 polja su smješteni tipski ladičari dimenzija 70x84x61cm.</t>
  </si>
  <si>
    <t>Eelement je prodajni pult u oficini i namjena mu je prvenstveno prodaja lijekova i to na dva radna mjesta. Veličina pulta 326x86x100cm. Na pult montirati i staklo visine 100cm.</t>
  </si>
  <si>
    <t>Element 2 - pult</t>
  </si>
  <si>
    <t>kom:</t>
  </si>
  <si>
    <t>element 1</t>
  </si>
  <si>
    <t>Medijapan završno bojan u mat boji po izboru projektanta.</t>
  </si>
  <si>
    <t>U element se ugrađuje 10 ladica po visini, broj i raspored ladica po visine od dna prema vrhu: 1x30cm, 5x15cm i 4x11,5cm.</t>
  </si>
  <si>
    <t>U element se ugrađuje 7 ladica po širini.</t>
  </si>
  <si>
    <t>Ukupna veličina elementa je 490x90x165 cm.</t>
  </si>
  <si>
    <t>Element se sastoji od tipskih ladičara i ukupnog plašta elementa.</t>
  </si>
  <si>
    <t>Element 1 - retropult</t>
  </si>
  <si>
    <t>Ugrađeni namještaj - oficina</t>
  </si>
  <si>
    <t>TROŠKOVNIK INTERIJERA - UGRAĐENI NAMJEŠTAJ</t>
  </si>
  <si>
    <t>REKAPITULACIJA</t>
  </si>
  <si>
    <t>GRAĐEVINSKO OBRTNIČKI RADOVI</t>
  </si>
  <si>
    <t>&lt;&lt;&lt;&lt;&lt;&lt;&lt;&lt;&lt;</t>
  </si>
  <si>
    <t>Glavni projekt</t>
  </si>
  <si>
    <t>Investitor</t>
  </si>
  <si>
    <t>Zdravstvena ustanova Ljekarna Zadar</t>
  </si>
  <si>
    <t>Ul. Jurja Barakovića 2, 23000, Zadar</t>
  </si>
  <si>
    <t>OIB: 64742990556</t>
  </si>
  <si>
    <t>Građevina</t>
  </si>
  <si>
    <t>Ljekarna Dr. E. Andrović</t>
  </si>
  <si>
    <t>Lokacija</t>
  </si>
  <si>
    <t>Zajednička oznaka projekta</t>
  </si>
  <si>
    <t>LZ-01/22</t>
  </si>
  <si>
    <t>TD</t>
  </si>
  <si>
    <t>Projektant</t>
  </si>
  <si>
    <t>Troškovnik svih radova</t>
  </si>
  <si>
    <t>TD-03/22</t>
  </si>
  <si>
    <t>Igor Pedišić, dia</t>
  </si>
  <si>
    <t>Glavni projektant</t>
  </si>
  <si>
    <t>Suradnici:</t>
  </si>
  <si>
    <t>Ante Surić, mag.ing.arh.</t>
  </si>
  <si>
    <t>Direktor</t>
  </si>
  <si>
    <t>TROŠKOVNIK SVIH RADOVA</t>
  </si>
  <si>
    <t>2.</t>
  </si>
  <si>
    <t>ELEKTROINSTALATERSKI RADOVI</t>
  </si>
  <si>
    <t>3.</t>
  </si>
  <si>
    <t>STROJARSKI RADOVI</t>
  </si>
  <si>
    <t>4.</t>
  </si>
  <si>
    <t>RADOVI VODOVODA I KANALIZACUE</t>
  </si>
  <si>
    <t>5.</t>
  </si>
  <si>
    <t>INTERIJERSKI RADOVI</t>
  </si>
  <si>
    <t>GRAĐEVINSKO-OBRTNIČKI RADOVI</t>
  </si>
  <si>
    <t>RADOVI VODOVODA I KANALIZACIJE</t>
  </si>
  <si>
    <t>Razina obrade</t>
  </si>
  <si>
    <t>Zadar, kolovoz 2022.</t>
  </si>
  <si>
    <t>Izvođenje radova na adaptaciji izvedbi interijera</t>
  </si>
  <si>
    <t>ljekarničke jedinice Dr. E. Andrović</t>
  </si>
  <si>
    <t>Zadar, Put Petrića 34</t>
  </si>
  <si>
    <t>broj ZK uloška 12536 k.o. Zadar</t>
  </si>
  <si>
    <t>Demontaža namještaja u laboratoriju i kuhinji.</t>
  </si>
  <si>
    <t>Uključuje strojarske instalacije, elektorinstalacije, instalacije vodovoda i odvodnje kao i pripadajuću opremu.</t>
  </si>
  <si>
    <t>Djelomičlno fiksni prozor prema vanjskom prostoru - VB2</t>
  </si>
  <si>
    <t>Odnosi se na prozor na stažnjoj fasadi laboratorija.</t>
  </si>
  <si>
    <t>Izrada, dobava i ugradnja otklopnog prozora s prodorima za ventilaciju.</t>
  </si>
  <si>
    <t>Vrata izrađena od čeličnog lima s ispunom. Građevinski otvor za ugradnju vrata je širine od 69 do 100cm i visine 215cm.</t>
  </si>
  <si>
    <t>Vrata izrađena od čeličnog lima s ispunom. Građevinski otvor za ugradnju vrata je širine od 89 do 100cm i visine 290cm.</t>
  </si>
  <si>
    <t xml:space="preserve">Sav okov tipski, aluminijski ili inox. U gornjoj zoni ojačanje profilom  70x40mm, oslanjanje na pod preko tipskih inox nogica visine 15cm. </t>
  </si>
  <si>
    <t>Nabavna cijena pločica od 200 do 300kn.</t>
  </si>
  <si>
    <t>U cijenu uključena i mehanička brava s ključevima.</t>
  </si>
  <si>
    <t>Na pult s prednje i bočne strane pomoću aluminijskih okvira fiksirati staklenu pregradu visine 100 cm. Staklena pregrada sadrži otvor u donjem dijelu dimenzija 32x20cm s radijusom zaobljenja spoja vertikalnog i horizontalnog ruba r=4cm. Staklo je laminirano stakla debljine 2x6mm s brušenim vidljivim rubovima do prozirnosti.</t>
  </si>
  <si>
    <t>Na pult s prednje i bočnih strana pomoću aluminijskih okvira fiksirati staklenu pregradu visine 100 cm. Staklena pregrada sadrži otvor u donjem dijelu dimenzija 32x20cm s radijusom zaobljenja spoja vertikalnog i horizontalnog ruba r=4cm. Staklo je laminirano debljine 2x6mm.</t>
  </si>
  <si>
    <t>Staklene police od lamistala 10mm, s brušenim rubovima.</t>
  </si>
  <si>
    <t>Staklene police od lamistala 10mm, s brušenim rubovima, 3 reda polica dubine 25cm i 4 reda polica dubine 20cm.</t>
  </si>
  <si>
    <t>Donji do prednjeg, slobodnostojećeg kraka sačinjen je od polica obostrano dubine 27cm, donja ploha police je korpus elementa a gornja polica je od laminiranog stakla 2x6 , s brušenim rubovima.</t>
  </si>
  <si>
    <t>Unutar gornjeg dijela visine 155 cm, nalazi se pet redova staklenih polica od lamistala debljine 2x6mm, s brušenim rubovima, dubine 25cm.</t>
  </si>
  <si>
    <t>Gornja cijelina  sastoji se od 5 staklenih polica dubine 25 cm, s brušenim rubovima.</t>
  </si>
  <si>
    <t>Element 11 - ormar uz prozor voditelja</t>
  </si>
  <si>
    <t xml:space="preserve">električnu pećnicu-mikrovalnu pećnicu,  </t>
  </si>
  <si>
    <t>ugradbeni hladnjak, s dijelom za duboko smrzavanje, ukupne visine 135cm</t>
  </si>
  <si>
    <t>ugradbenu perilicu za posuđe 60x60cm</t>
  </si>
  <si>
    <t>indukcijski električni štednjak maksimalne širine 60cm,</t>
  </si>
  <si>
    <t>Police metalne nosivosti 85-150 kg po polici.</t>
  </si>
  <si>
    <t>Ukupne dimenzije elementa iznose 189x160x141cm.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</si>
</sst>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kn&quot;;[Red]\-#,##0.00\ &quot;kn&quot;"/>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 &quot;KM&quot;_-;\-* #,##0.00\ &quot;KM&quot;_-;_-* &quot;-&quot;??\ &quot;KM&quot;_-;_-@_-"/>
    <numFmt numFmtId="167" formatCode="_-* #,##0.00\ _K_M_-;\-* #,##0.00\ _K_M_-;_-* &quot;-&quot;??\ _K_M_-;_-@_-"/>
    <numFmt numFmtId="168" formatCode="0&quot;.&quot;"/>
    <numFmt numFmtId="169" formatCode="#\ ###\ ##0.00"/>
    <numFmt numFmtId="170" formatCode="#,##0.0"/>
    <numFmt numFmtId="171" formatCode="dd/mm/yyyy/"/>
  </numFmts>
  <fonts count="159">
    <font>
      <sz val="12"/>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Calibri"/>
      <family val="2"/>
      <scheme val="minor"/>
    </font>
    <font>
      <sz val="9"/>
      <color theme="1"/>
      <name val="TyponineSans Pro"/>
      <family val="3"/>
    </font>
    <font>
      <b/>
      <sz val="18"/>
      <color theme="1"/>
      <name val="TyponineSans Pro"/>
      <family val="3"/>
    </font>
    <font>
      <b/>
      <sz val="9"/>
      <color theme="1"/>
      <name val="TyponineSans Pro"/>
      <family val="3"/>
    </font>
    <font>
      <i/>
      <sz val="9"/>
      <color theme="1"/>
      <name val="TyponineSans Pro"/>
      <family val="3"/>
    </font>
    <font>
      <sz val="9"/>
      <color theme="1"/>
      <name val="TyponineSans Pro"/>
      <family val="3"/>
    </font>
    <font>
      <sz val="9"/>
      <color theme="1"/>
      <name val="TyponineSans Pro Bold"/>
      <family val="3"/>
    </font>
    <font>
      <sz val="10"/>
      <name val="TyponineSans Pro"/>
      <family val="3"/>
    </font>
    <font>
      <b/>
      <sz val="10"/>
      <name val="TyponineSans Pro"/>
      <family val="3"/>
    </font>
    <font>
      <sz val="12"/>
      <color theme="1"/>
      <name val="Calibri"/>
      <family val="2"/>
      <scheme val="minor"/>
    </font>
    <font>
      <sz val="9"/>
      <name val="TyponineSans Pro"/>
      <family val="3"/>
    </font>
    <font>
      <b/>
      <sz val="9"/>
      <color theme="1"/>
      <name val="TyponineSans Pro"/>
      <family val="3"/>
      <charset val="238"/>
    </font>
    <font>
      <b/>
      <sz val="9"/>
      <name val="TyponineSans Pro"/>
      <family val="3"/>
    </font>
    <font>
      <sz val="9"/>
      <color rgb="FFFF0000"/>
      <name val="TyponineSans Pro"/>
      <family val="3"/>
    </font>
    <font>
      <sz val="9"/>
      <name val="TyponineSans Pro"/>
      <family val="3"/>
      <charset val="238"/>
    </font>
    <font>
      <sz val="9"/>
      <color theme="1"/>
      <name val="TyponineSans Pro"/>
      <family val="3"/>
      <charset val="238"/>
    </font>
    <font>
      <sz val="9"/>
      <name val="TyponineSans Pro Bold"/>
      <family val="3"/>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font>
    <font>
      <sz val="10"/>
      <name val="Arial"/>
      <family val="2"/>
      <charset val="238"/>
    </font>
    <font>
      <sz val="11"/>
      <name val="Arial"/>
      <family val="2"/>
      <charset val="238"/>
    </font>
    <font>
      <sz val="9"/>
      <name val="Arial"/>
      <family val="2"/>
      <charset val="238"/>
    </font>
    <font>
      <sz val="11"/>
      <name val="Times New Roman CE"/>
      <family val="1"/>
      <charset val="238"/>
    </font>
    <font>
      <sz val="10"/>
      <name val="Helv"/>
    </font>
    <font>
      <sz val="12"/>
      <name val="Arial CE"/>
      <charset val="238"/>
    </font>
    <font>
      <sz val="12"/>
      <name val="CRO_Swiss_Light-Normal"/>
      <charset val="238"/>
    </font>
    <font>
      <b/>
      <sz val="18"/>
      <color theme="3"/>
      <name val="Cambria"/>
      <family val="2"/>
      <charset val="238"/>
      <scheme val="major"/>
    </font>
    <font>
      <sz val="11"/>
      <color rgb="FF9C6500"/>
      <name val="Calibri"/>
      <family val="2"/>
      <charset val="238"/>
      <scheme val="minor"/>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12"/>
      <name val="Times New Roman"/>
      <family val="1"/>
      <charset val="238"/>
    </font>
    <font>
      <sz val="11"/>
      <color theme="1"/>
      <name val="Calibri"/>
      <family val="2"/>
      <scheme val="minor"/>
    </font>
    <font>
      <sz val="11"/>
      <color theme="1"/>
      <name val="Arial"/>
      <family val="2"/>
      <charset val="238"/>
    </font>
    <font>
      <sz val="11"/>
      <color indexed="17"/>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9"/>
      <name val="Calibri"/>
      <family val="2"/>
      <charset val="238"/>
      <scheme val="minor"/>
    </font>
    <font>
      <i/>
      <sz val="9"/>
      <name val="TyponineSans Pro"/>
      <family val="3"/>
    </font>
    <font>
      <sz val="9"/>
      <color theme="1"/>
      <name val="Calibri"/>
      <family val="2"/>
      <charset val="238"/>
      <scheme val="minor"/>
    </font>
    <font>
      <b/>
      <sz val="9"/>
      <name val="TyponineSans Pro"/>
      <family val="3"/>
      <charset val="238"/>
    </font>
    <font>
      <b/>
      <sz val="9"/>
      <name val="TyponineSans Pro Bold"/>
      <family val="3"/>
      <charset val="238"/>
    </font>
    <font>
      <sz val="9"/>
      <name val="TyponineSans Pro Bold"/>
      <family val="3"/>
      <charset val="238"/>
    </font>
    <font>
      <b/>
      <sz val="9"/>
      <name val="TyponineSans Pro Bold"/>
      <family val="3"/>
    </font>
    <font>
      <sz val="9"/>
      <name val="Arial"/>
      <family val="2"/>
    </font>
    <font>
      <b/>
      <sz val="10"/>
      <name val="Tahoma"/>
      <family val="2"/>
    </font>
    <font>
      <sz val="9"/>
      <name val="Tahoma"/>
      <family val="2"/>
      <charset val="238"/>
    </font>
    <font>
      <sz val="7"/>
      <name val="Tahoma"/>
      <family val="2"/>
    </font>
    <font>
      <sz val="8"/>
      <color indexed="8"/>
      <name val="Tahoma"/>
      <family val="2"/>
      <charset val="238"/>
    </font>
    <font>
      <b/>
      <sz val="11"/>
      <name val="Tahoma"/>
      <family val="2"/>
    </font>
    <font>
      <b/>
      <sz val="10"/>
      <name val="Tahoma"/>
      <family val="2"/>
      <charset val="238"/>
    </font>
    <font>
      <sz val="10"/>
      <name val="Tahoma"/>
      <family val="2"/>
    </font>
    <font>
      <sz val="6"/>
      <name val="Tahoma"/>
      <family val="2"/>
    </font>
    <font>
      <b/>
      <i/>
      <sz val="12"/>
      <name val="Tahoma"/>
      <family val="2"/>
    </font>
    <font>
      <sz val="11"/>
      <name val="Tahoma"/>
      <family val="2"/>
    </font>
    <font>
      <b/>
      <i/>
      <sz val="12"/>
      <name val="Tahoma"/>
      <family val="2"/>
      <charset val="238"/>
    </font>
    <font>
      <b/>
      <i/>
      <sz val="11"/>
      <name val="Tahoma"/>
      <family val="2"/>
    </font>
    <font>
      <sz val="10"/>
      <name val="Geometr706 Md BT"/>
      <charset val="238"/>
    </font>
    <font>
      <i/>
      <sz val="11"/>
      <name val="Tahoma"/>
      <family val="2"/>
    </font>
    <font>
      <b/>
      <sz val="11"/>
      <name val="Tahoma"/>
      <family val="2"/>
      <charset val="238"/>
    </font>
    <font>
      <u/>
      <sz val="10"/>
      <name val="Tahoma"/>
      <family val="2"/>
      <charset val="238"/>
    </font>
    <font>
      <b/>
      <i/>
      <sz val="10"/>
      <name val="Tahoma"/>
      <family val="2"/>
    </font>
    <font>
      <sz val="11"/>
      <color rgb="FF000000"/>
      <name val="Calibri"/>
      <family val="2"/>
      <charset val="238"/>
      <scheme val="minor"/>
    </font>
    <font>
      <sz val="12"/>
      <color rgb="FF000000"/>
      <name val="Calibri"/>
      <family val="2"/>
      <charset val="238"/>
      <scheme val="minor"/>
    </font>
    <font>
      <b/>
      <i/>
      <sz val="10"/>
      <color rgb="FF0000FF"/>
      <name val="Tahoma"/>
      <family val="2"/>
    </font>
    <font>
      <sz val="12"/>
      <color rgb="FF000000"/>
      <name val="Calibri"/>
      <family val="2"/>
      <scheme val="minor"/>
    </font>
    <font>
      <sz val="12"/>
      <name val="Calibri"/>
      <family val="2"/>
      <scheme val="minor"/>
    </font>
    <font>
      <i/>
      <sz val="10"/>
      <name val="Tahoma"/>
      <family val="2"/>
    </font>
    <font>
      <b/>
      <sz val="10"/>
      <color indexed="12"/>
      <name val="Tahoma"/>
      <family val="2"/>
    </font>
    <font>
      <sz val="10"/>
      <name val="Tahoma"/>
      <family val="2"/>
      <charset val="238"/>
    </font>
    <font>
      <sz val="11"/>
      <color indexed="8"/>
      <name val="Georgia"/>
      <family val="2"/>
      <charset val="238"/>
    </font>
    <font>
      <sz val="11"/>
      <color theme="5" tint="-0.249977111117893"/>
      <name val="Calibri"/>
      <family val="2"/>
      <charset val="238"/>
      <scheme val="minor"/>
    </font>
    <font>
      <b/>
      <sz val="10"/>
      <color indexed="8"/>
      <name val="Tahoma"/>
      <family val="2"/>
    </font>
    <font>
      <b/>
      <u/>
      <sz val="11"/>
      <name val="Calibri"/>
      <family val="2"/>
      <charset val="238"/>
      <scheme val="minor"/>
    </font>
    <font>
      <sz val="10"/>
      <color indexed="8"/>
      <name val="Tahoma"/>
      <family val="2"/>
      <charset val="238"/>
    </font>
    <font>
      <sz val="11"/>
      <name val="Calibri"/>
      <family val="2"/>
      <charset val="238"/>
      <scheme val="minor"/>
    </font>
    <font>
      <sz val="10"/>
      <color indexed="56"/>
      <name val="Tahoma"/>
      <family val="2"/>
    </font>
    <font>
      <sz val="10"/>
      <color rgb="FF0000FF"/>
      <name val="Tahoma"/>
      <family val="2"/>
    </font>
    <font>
      <sz val="9"/>
      <color indexed="8"/>
      <name val="Tahoma"/>
      <family val="2"/>
      <charset val="238"/>
    </font>
    <font>
      <sz val="11"/>
      <color rgb="FF0000FF"/>
      <name val="Calibri"/>
      <family val="2"/>
      <charset val="238"/>
      <scheme val="minor"/>
    </font>
    <font>
      <sz val="10"/>
      <color indexed="14"/>
      <name val="Tahoma"/>
      <family val="2"/>
      <charset val="238"/>
    </font>
    <font>
      <b/>
      <sz val="6"/>
      <name val="Tahoma"/>
      <family val="2"/>
    </font>
    <font>
      <b/>
      <i/>
      <sz val="10"/>
      <name val="Tahoma"/>
      <family val="2"/>
      <charset val="238"/>
    </font>
    <font>
      <sz val="11"/>
      <color theme="9" tint="-0.499984740745262"/>
      <name val="Calibri"/>
      <family val="2"/>
      <charset val="238"/>
      <scheme val="minor"/>
    </font>
    <font>
      <sz val="10"/>
      <color rgb="FF0000FF"/>
      <name val="Tahoma"/>
      <family val="2"/>
      <charset val="238"/>
    </font>
    <font>
      <i/>
      <sz val="10"/>
      <color rgb="FF0000FF"/>
      <name val="Tahoma"/>
      <family val="2"/>
    </font>
    <font>
      <b/>
      <sz val="10"/>
      <color rgb="FF0000FF"/>
      <name val="Tahoma"/>
      <family val="2"/>
      <charset val="238"/>
    </font>
    <font>
      <i/>
      <sz val="10"/>
      <color rgb="FF0000FF"/>
      <name val="Tahoma"/>
      <family val="2"/>
      <charset val="238"/>
    </font>
    <font>
      <b/>
      <i/>
      <sz val="10"/>
      <color rgb="FF0000FF"/>
      <name val="Tahoma"/>
      <family val="2"/>
      <charset val="238"/>
    </font>
    <font>
      <sz val="9"/>
      <name val="Tahoma"/>
      <family val="2"/>
    </font>
    <font>
      <b/>
      <sz val="10"/>
      <color indexed="12"/>
      <name val="Tahoma"/>
      <family val="2"/>
      <charset val="238"/>
    </font>
    <font>
      <b/>
      <sz val="10"/>
      <name val="Arial"/>
      <family val="2"/>
      <charset val="238"/>
    </font>
    <font>
      <b/>
      <sz val="10"/>
      <color indexed="8"/>
      <name val="Tahoma"/>
      <family val="2"/>
      <charset val="238"/>
    </font>
    <font>
      <b/>
      <sz val="11"/>
      <name val="Calibri"/>
      <family val="2"/>
      <scheme val="minor"/>
    </font>
    <font>
      <sz val="11"/>
      <color rgb="FFFF0000"/>
      <name val="Calibri"/>
      <family val="2"/>
      <scheme val="minor"/>
    </font>
    <font>
      <sz val="11"/>
      <name val="Calibri"/>
      <family val="2"/>
      <scheme val="minor"/>
    </font>
    <font>
      <b/>
      <sz val="14"/>
      <name val="Calibri"/>
      <family val="2"/>
      <scheme val="minor"/>
    </font>
    <font>
      <b/>
      <sz val="11"/>
      <color rgb="FFFF0000"/>
      <name val="Calibri"/>
      <family val="2"/>
      <scheme val="minor"/>
    </font>
    <font>
      <b/>
      <i/>
      <sz val="11"/>
      <name val="Calibri"/>
      <family val="2"/>
      <scheme val="minor"/>
    </font>
    <font>
      <b/>
      <i/>
      <sz val="11"/>
      <color rgb="FFFF0000"/>
      <name val="Calibri"/>
      <family val="2"/>
      <scheme val="minor"/>
    </font>
    <font>
      <vertAlign val="subscript"/>
      <sz val="11"/>
      <name val="Calibri"/>
      <family val="2"/>
      <charset val="238"/>
      <scheme val="minor"/>
    </font>
    <font>
      <vertAlign val="superscript"/>
      <sz val="11"/>
      <name val="Calibri"/>
      <family val="2"/>
      <charset val="238"/>
      <scheme val="minor"/>
    </font>
    <font>
      <b/>
      <sz val="11"/>
      <name val="Calibri"/>
      <family val="2"/>
      <charset val="238"/>
      <scheme val="minor"/>
    </font>
    <font>
      <vertAlign val="subscript"/>
      <sz val="11"/>
      <name val="Calibri"/>
      <family val="2"/>
      <scheme val="minor"/>
    </font>
    <font>
      <vertAlign val="superscript"/>
      <sz val="11"/>
      <name val="Calibri"/>
      <family val="2"/>
      <scheme val="minor"/>
    </font>
    <font>
      <b/>
      <i/>
      <sz val="11"/>
      <name val="Calibri"/>
      <family val="2"/>
    </font>
    <font>
      <b/>
      <i/>
      <sz val="11"/>
      <color rgb="FFFF0000"/>
      <name val="Calibri"/>
      <family val="2"/>
    </font>
    <font>
      <sz val="10"/>
      <color rgb="FFFF0000"/>
      <name val="Arial"/>
      <family val="2"/>
      <charset val="238"/>
    </font>
    <font>
      <sz val="11"/>
      <name val="Calibri"/>
      <family val="2"/>
    </font>
    <font>
      <b/>
      <sz val="11"/>
      <name val="Calibri"/>
      <family val="2"/>
    </font>
    <font>
      <sz val="10"/>
      <color rgb="FF0070C0"/>
      <name val="Arial"/>
      <family val="2"/>
      <charset val="238"/>
    </font>
    <font>
      <b/>
      <sz val="10"/>
      <color rgb="FF0070C0"/>
      <name val="Arial"/>
      <family val="2"/>
      <charset val="238"/>
    </font>
    <font>
      <b/>
      <sz val="11"/>
      <color rgb="FFFF0000"/>
      <name val="Calibri"/>
      <family val="2"/>
      <charset val="238"/>
    </font>
    <font>
      <sz val="10"/>
      <name val="Arial"/>
      <charset val="238"/>
    </font>
    <font>
      <b/>
      <sz val="11"/>
      <name val="Calibri"/>
      <family val="2"/>
      <charset val="238"/>
    </font>
    <font>
      <sz val="11"/>
      <name val="Calibri"/>
      <family val="2"/>
      <charset val="238"/>
    </font>
    <font>
      <sz val="14"/>
      <name val="Calibri"/>
      <family val="2"/>
      <scheme val="minor"/>
    </font>
    <font>
      <sz val="9"/>
      <color rgb="FFFF0000"/>
      <name val="TyponineSans Pro"/>
      <family val="3"/>
      <charset val="238"/>
    </font>
    <font>
      <sz val="10"/>
      <name val="TyponineSans Pro"/>
      <family val="3"/>
      <charset val="238"/>
    </font>
    <font>
      <b/>
      <sz val="10"/>
      <name val="TyponineSans Pro"/>
      <family val="3"/>
      <charset val="238"/>
    </font>
    <font>
      <sz val="9"/>
      <color rgb="FF0070C0"/>
      <name val="TyponineSans Pro"/>
      <family val="3"/>
    </font>
    <font>
      <sz val="10"/>
      <color theme="1"/>
      <name val="TyponineSans Pro"/>
      <family val="3"/>
    </font>
    <font>
      <sz val="21"/>
      <color theme="1"/>
      <name val="TyponineSans Pro Bold"/>
      <family val="3"/>
    </font>
    <font>
      <b/>
      <sz val="10"/>
      <color theme="1"/>
      <name val="TyponineSans Pro"/>
      <family val="3"/>
    </font>
    <font>
      <sz val="10"/>
      <color theme="1"/>
      <name val="TyponineSans Pro Bold"/>
      <family val="3"/>
    </font>
    <font>
      <b/>
      <sz val="10"/>
      <color theme="1"/>
      <name val="TyponineSans Pro Bold"/>
      <family val="3"/>
    </font>
  </fonts>
  <fills count="6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42"/>
        <bgColor indexed="64"/>
      </patternFill>
    </fill>
  </fills>
  <borders count="37">
    <border>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hair">
        <color indexed="22"/>
      </bottom>
      <diagonal/>
    </border>
    <border>
      <left/>
      <right/>
      <top style="hair">
        <color indexed="22"/>
      </top>
      <bottom style="hair">
        <color indexed="22"/>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medium">
        <color indexed="23"/>
      </right>
      <top style="double">
        <color indexed="64"/>
      </top>
      <bottom style="double">
        <color indexed="64"/>
      </bottom>
      <diagonal/>
    </border>
    <border>
      <left/>
      <right/>
      <top style="thin">
        <color indexed="64"/>
      </top>
      <bottom/>
      <diagonal/>
    </border>
    <border>
      <left style="medium">
        <color indexed="22"/>
      </left>
      <right/>
      <top style="double">
        <color indexed="64"/>
      </top>
      <bottom style="double">
        <color indexed="64"/>
      </bottom>
      <diagonal/>
    </border>
    <border>
      <left/>
      <right/>
      <top/>
      <bottom style="dotted">
        <color theme="0" tint="-0.24994659260841701"/>
      </bottom>
      <diagonal/>
    </border>
    <border>
      <left/>
      <right/>
      <top style="dotted">
        <color indexed="22"/>
      </top>
      <bottom style="dotted">
        <color indexed="22"/>
      </bottom>
      <diagonal/>
    </border>
    <border>
      <left/>
      <right/>
      <top style="double">
        <color indexed="64"/>
      </top>
      <bottom/>
      <diagonal/>
    </border>
    <border>
      <left/>
      <right/>
      <top/>
      <bottom style="medium">
        <color indexed="55"/>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397">
    <xf numFmtId="0" fontId="0" fillId="0" borderId="0"/>
    <xf numFmtId="164" fontId="14" fillId="0" borderId="0" applyFont="0" applyFill="0" applyBorder="0" applyAlignment="0" applyProtection="0"/>
    <xf numFmtId="9" fontId="14" fillId="0" borderId="0" applyFont="0" applyFill="0" applyBorder="0" applyAlignment="0" applyProtection="0"/>
    <xf numFmtId="0" fontId="36" fillId="0" borderId="0"/>
    <xf numFmtId="0" fontId="37" fillId="0" borderId="0"/>
    <xf numFmtId="0" fontId="37" fillId="0" borderId="0"/>
    <xf numFmtId="0" fontId="40" fillId="0" borderId="0"/>
    <xf numFmtId="0" fontId="41" fillId="0" borderId="0"/>
    <xf numFmtId="44" fontId="37" fillId="0" borderId="0" applyFont="0" applyFill="0" applyBorder="0" applyAlignment="0" applyProtection="0"/>
    <xf numFmtId="44" fontId="42" fillId="0" borderId="0" applyFont="0" applyFill="0" applyBorder="0" applyAlignment="0" applyProtection="0"/>
    <xf numFmtId="164" fontId="37" fillId="0" borderId="0" applyFont="0" applyFill="0" applyBorder="0" applyAlignment="0" applyProtection="0"/>
    <xf numFmtId="0" fontId="37" fillId="0" borderId="0"/>
    <xf numFmtId="0" fontId="4" fillId="0" borderId="0"/>
    <xf numFmtId="0" fontId="43" fillId="0" borderId="0"/>
    <xf numFmtId="0" fontId="37" fillId="0" borderId="0"/>
    <xf numFmtId="0" fontId="37" fillId="0" borderId="0"/>
    <xf numFmtId="0" fontId="37" fillId="0" borderId="0"/>
    <xf numFmtId="0" fontId="4" fillId="0" borderId="0"/>
    <xf numFmtId="0" fontId="14" fillId="0" borderId="0"/>
    <xf numFmtId="164" fontId="14" fillId="0" borderId="0" applyFont="0" applyFill="0" applyBorder="0" applyAlignment="0" applyProtection="0"/>
    <xf numFmtId="0" fontId="4" fillId="0" borderId="0"/>
    <xf numFmtId="0" fontId="37" fillId="0" borderId="0"/>
    <xf numFmtId="0" fontId="40" fillId="0" borderId="0"/>
    <xf numFmtId="44" fontId="42" fillId="0" borderId="0" applyFont="0" applyFill="0" applyBorder="0" applyAlignment="0" applyProtection="0"/>
    <xf numFmtId="0" fontId="37" fillId="0" borderId="0"/>
    <xf numFmtId="0" fontId="37" fillId="0" borderId="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7" fillId="0" borderId="0"/>
    <xf numFmtId="0" fontId="37" fillId="0" borderId="0"/>
    <xf numFmtId="0" fontId="35" fillId="13"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9" fillId="10" borderId="7" applyNumberFormat="0" applyAlignment="0" applyProtection="0"/>
    <xf numFmtId="0" fontId="29" fillId="10" borderId="7" applyNumberFormat="0" applyAlignment="0" applyProtection="0"/>
    <xf numFmtId="0" fontId="31" fillId="11" borderId="10" applyNumberFormat="0" applyAlignment="0" applyProtection="0"/>
    <xf numFmtId="0" fontId="31" fillId="11" borderId="10" applyNumberFormat="0" applyAlignment="0" applyProtection="0"/>
    <xf numFmtId="164" fontId="37" fillId="0" borderId="0" applyFont="0" applyFill="0" applyBorder="0" applyAlignment="0" applyProtection="0"/>
    <xf numFmtId="164" fontId="37"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9" borderId="7" applyNumberFormat="0" applyAlignment="0" applyProtection="0"/>
    <xf numFmtId="0" fontId="27" fillId="9" borderId="7" applyNumberFormat="0" applyAlignment="0" applyProtection="0"/>
    <xf numFmtId="0" fontId="30" fillId="0" borderId="9" applyNumberFormat="0" applyFill="0" applyAlignment="0" applyProtection="0"/>
    <xf numFmtId="0" fontId="30" fillId="0" borderId="9" applyNumberFormat="0" applyFill="0" applyAlignment="0" applyProtection="0"/>
    <xf numFmtId="0" fontId="37" fillId="0" borderId="0">
      <alignment horizontal="justify" vertical="top" wrapText="1"/>
    </xf>
    <xf numFmtId="0" fontId="36" fillId="0" borderId="0">
      <alignment horizontal="justify" vertical="top" wrapText="1"/>
    </xf>
    <xf numFmtId="0" fontId="45" fillId="8" borderId="0" applyNumberFormat="0" applyBorder="0" applyAlignment="0" applyProtection="0"/>
    <xf numFmtId="0" fontId="45" fillId="8" borderId="0" applyNumberFormat="0" applyBorder="0" applyAlignment="0" applyProtection="0"/>
    <xf numFmtId="0" fontId="37" fillId="0" borderId="0"/>
    <xf numFmtId="0" fontId="37" fillId="0" borderId="0"/>
    <xf numFmtId="0" fontId="37" fillId="0" borderId="0"/>
    <xf numFmtId="0" fontId="46" fillId="0" borderId="0"/>
    <xf numFmtId="0" fontId="46" fillId="0" borderId="0"/>
    <xf numFmtId="0" fontId="36" fillId="0" borderId="0"/>
    <xf numFmtId="0" fontId="4" fillId="0" borderId="0"/>
    <xf numFmtId="0" fontId="46" fillId="0" borderId="0"/>
    <xf numFmtId="0" fontId="4" fillId="0" borderId="0"/>
    <xf numFmtId="0" fontId="37" fillId="0" borderId="0"/>
    <xf numFmtId="0" fontId="37" fillId="0" borderId="0"/>
    <xf numFmtId="0" fontId="4" fillId="0" borderId="0"/>
    <xf numFmtId="0" fontId="37" fillId="0" borderId="0"/>
    <xf numFmtId="0" fontId="4" fillId="0" borderId="0"/>
    <xf numFmtId="0" fontId="36" fillId="0" borderId="0"/>
    <xf numFmtId="0" fontId="37" fillId="0" borderId="0"/>
    <xf numFmtId="0" fontId="39" fillId="0" borderId="0"/>
    <xf numFmtId="0" fontId="39" fillId="0" borderId="0"/>
    <xf numFmtId="0" fontId="37" fillId="0" borderId="0" applyNumberFormat="0" applyFont="0" applyFill="0" applyBorder="0" applyAlignment="0" applyProtection="0">
      <alignment vertical="top"/>
    </xf>
    <xf numFmtId="0" fontId="47" fillId="0" borderId="0"/>
    <xf numFmtId="0" fontId="48" fillId="0" borderId="0"/>
    <xf numFmtId="0" fontId="48" fillId="0" borderId="0"/>
    <xf numFmtId="0" fontId="49" fillId="0" borderId="0"/>
    <xf numFmtId="0" fontId="4" fillId="0" borderId="0"/>
    <xf numFmtId="0" fontId="48" fillId="0" borderId="0"/>
    <xf numFmtId="0" fontId="37" fillId="0" borderId="0"/>
    <xf numFmtId="0" fontId="4" fillId="12" borderId="11" applyNumberFormat="0" applyFont="0" applyAlignment="0" applyProtection="0"/>
    <xf numFmtId="0" fontId="4" fillId="12" borderId="11" applyNumberFormat="0" applyFont="0" applyAlignment="0" applyProtection="0"/>
    <xf numFmtId="0" fontId="37" fillId="37" borderId="13" applyNumberFormat="0" applyFont="0" applyAlignment="0" applyProtection="0"/>
    <xf numFmtId="0" fontId="38" fillId="0" borderId="0"/>
    <xf numFmtId="0" fontId="28" fillId="10" borderId="8" applyNumberFormat="0" applyAlignment="0" applyProtection="0"/>
    <xf numFmtId="0" fontId="28" fillId="10" borderId="8" applyNumberFormat="0" applyAlignment="0" applyProtection="0"/>
    <xf numFmtId="9" fontId="37" fillId="0" borderId="0" applyFont="0" applyFill="0" applyBorder="0" applyAlignment="0" applyProtection="0"/>
    <xf numFmtId="0" fontId="41" fillId="0" borderId="0"/>
    <xf numFmtId="0" fontId="44" fillId="0" borderId="0" applyNumberFormat="0" applyFill="0" applyBorder="0" applyAlignment="0" applyProtection="0"/>
    <xf numFmtId="0" fontId="44" fillId="0" borderId="0" applyNumberFormat="0" applyFill="0" applyBorder="0" applyAlignment="0" applyProtection="0"/>
    <xf numFmtId="0" fontId="34" fillId="0" borderId="12" applyNumberFormat="0" applyFill="0" applyAlignment="0" applyProtection="0"/>
    <xf numFmtId="0" fontId="34"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7" fillId="0" borderId="0"/>
    <xf numFmtId="0" fontId="4" fillId="0" borderId="0"/>
    <xf numFmtId="0" fontId="37" fillId="0" borderId="0"/>
    <xf numFmtId="0" fontId="37" fillId="0" borderId="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12" borderId="11" applyNumberFormat="0" applyFont="0" applyAlignment="0" applyProtection="0"/>
    <xf numFmtId="0" fontId="4" fillId="12" borderId="11" applyNumberFormat="0" applyFont="0" applyAlignment="0" applyProtection="0"/>
    <xf numFmtId="0" fontId="37" fillId="37" borderId="13" applyNumberFormat="0" applyFont="0" applyAlignment="0" applyProtection="0"/>
    <xf numFmtId="0" fontId="37" fillId="37" borderId="13" applyNumberFormat="0" applyFont="0" applyAlignment="0" applyProtection="0"/>
    <xf numFmtId="0" fontId="37" fillId="0" borderId="0"/>
    <xf numFmtId="0" fontId="4" fillId="0" borderId="0"/>
    <xf numFmtId="4" fontId="37" fillId="0" borderId="0"/>
    <xf numFmtId="0" fontId="4" fillId="0" borderId="0"/>
    <xf numFmtId="0" fontId="36" fillId="0" borderId="0"/>
    <xf numFmtId="0" fontId="4" fillId="0" borderId="0"/>
    <xf numFmtId="0" fontId="37" fillId="0" borderId="0"/>
    <xf numFmtId="43" fontId="50" fillId="0" borderId="0" applyFont="0" applyFill="0" applyBorder="0" applyAlignment="0" applyProtection="0"/>
    <xf numFmtId="0" fontId="4" fillId="0" borderId="0"/>
    <xf numFmtId="0" fontId="51" fillId="0" borderId="0"/>
    <xf numFmtId="0" fontId="52" fillId="0" borderId="0"/>
    <xf numFmtId="0" fontId="48" fillId="39"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48" fillId="48" borderId="0" applyNumberFormat="0" applyBorder="0" applyAlignment="0" applyProtection="0"/>
    <xf numFmtId="0" fontId="48" fillId="45" borderId="0" applyNumberFormat="0" applyBorder="0" applyAlignment="0" applyProtection="0"/>
    <xf numFmtId="0" fontId="54" fillId="49"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1" borderId="0" applyNumberFormat="0" applyBorder="0" applyAlignment="0" applyProtection="0"/>
    <xf numFmtId="0" fontId="55" fillId="40" borderId="0" applyNumberFormat="0" applyBorder="0" applyAlignment="0" applyProtection="0"/>
    <xf numFmtId="0" fontId="43" fillId="37" borderId="13" applyNumberFormat="0" applyFont="0" applyAlignment="0" applyProtection="0"/>
    <xf numFmtId="0" fontId="43" fillId="37" borderId="13" applyNumberFormat="0" applyFont="0" applyAlignment="0" applyProtection="0"/>
    <xf numFmtId="0" fontId="43" fillId="37" borderId="13" applyNumberFormat="0" applyFont="0" applyAlignment="0" applyProtection="0"/>
    <xf numFmtId="16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6" fontId="69" fillId="0" borderId="0" applyFont="0" applyFill="0" applyBorder="0" applyAlignment="0" applyProtection="0"/>
    <xf numFmtId="0" fontId="25" fillId="6"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25" fillId="6" borderId="0" applyNumberFormat="0" applyBorder="0" applyAlignment="0" applyProtection="0"/>
    <xf numFmtId="0" fontId="53" fillId="41"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6" borderId="0" applyNumberFormat="0" applyBorder="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7" fillId="57" borderId="14" applyNumberFormat="0" applyAlignment="0" applyProtection="0"/>
    <xf numFmtId="0" fontId="57" fillId="57" borderId="14" applyNumberFormat="0" applyAlignment="0" applyProtection="0"/>
    <xf numFmtId="0" fontId="57" fillId="57" borderId="14" applyNumberFormat="0" applyAlignment="0" applyProtection="0"/>
    <xf numFmtId="0" fontId="55" fillId="40" borderId="0" applyNumberFormat="0" applyBorder="0" applyAlignment="0" applyProtection="0"/>
    <xf numFmtId="0" fontId="58" fillId="0" borderId="16" applyNumberFormat="0" applyFill="0" applyAlignment="0" applyProtection="0"/>
    <xf numFmtId="0" fontId="59" fillId="0" borderId="17" applyNumberFormat="0" applyFill="0" applyAlignment="0" applyProtection="0"/>
    <xf numFmtId="0" fontId="60" fillId="0" borderId="1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9" borderId="0" applyNumberFormat="0" applyBorder="0" applyAlignment="0" applyProtection="0"/>
    <xf numFmtId="0" fontId="46" fillId="0" borderId="0"/>
    <xf numFmtId="0" fontId="4" fillId="0" borderId="0"/>
    <xf numFmtId="0" fontId="36" fillId="0" borderId="0"/>
    <xf numFmtId="0" fontId="36" fillId="0" borderId="0"/>
    <xf numFmtId="0" fontId="46" fillId="0" borderId="0"/>
    <xf numFmtId="0" fontId="37" fillId="0" borderId="0"/>
    <xf numFmtId="0" fontId="37" fillId="0" borderId="0"/>
    <xf numFmtId="0" fontId="37" fillId="0" borderId="0"/>
    <xf numFmtId="0" fontId="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6" fillId="0" borderId="0"/>
    <xf numFmtId="0" fontId="3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 fillId="0" borderId="0"/>
    <xf numFmtId="0" fontId="4" fillId="0" borderId="0"/>
    <xf numFmtId="0" fontId="46" fillId="0" borderId="0"/>
    <xf numFmtId="0" fontId="46" fillId="0" borderId="0"/>
    <xf numFmtId="0" fontId="46" fillId="0" borderId="0"/>
    <xf numFmtId="0" fontId="37" fillId="0" borderId="0"/>
    <xf numFmtId="0" fontId="46" fillId="0" borderId="0"/>
    <xf numFmtId="0" fontId="4" fillId="0" borderId="0"/>
    <xf numFmtId="0" fontId="4" fillId="0" borderId="0"/>
    <xf numFmtId="0" fontId="37" fillId="0" borderId="0"/>
    <xf numFmtId="0" fontId="4" fillId="0" borderId="0"/>
    <xf numFmtId="0" fontId="4" fillId="0" borderId="0"/>
    <xf numFmtId="0" fontId="63" fillId="0" borderId="20" applyNumberFormat="0" applyFill="0" applyAlignment="0" applyProtection="0"/>
    <xf numFmtId="0" fontId="64" fillId="58" borderId="1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8" fillId="44" borderId="14" applyNumberFormat="0" applyAlignment="0" applyProtection="0"/>
    <xf numFmtId="0" fontId="68" fillId="44" borderId="14" applyNumberFormat="0" applyAlignment="0" applyProtection="0"/>
    <xf numFmtId="0" fontId="68" fillId="44" borderId="14" applyNumberFormat="0" applyAlignment="0" applyProtection="0"/>
    <xf numFmtId="44" fontId="4"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51" fillId="0" borderId="0"/>
    <xf numFmtId="44" fontId="4" fillId="0" borderId="0" applyFont="0" applyFill="0" applyBorder="0" applyAlignment="0" applyProtection="0"/>
    <xf numFmtId="0" fontId="37" fillId="0" borderId="0"/>
    <xf numFmtId="0" fontId="37" fillId="0" borderId="0"/>
    <xf numFmtId="16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42" fillId="0" borderId="0" applyFont="0" applyFill="0" applyBorder="0" applyAlignment="0" applyProtection="0"/>
    <xf numFmtId="0" fontId="3" fillId="0" borderId="0"/>
    <xf numFmtId="0" fontId="3" fillId="0" borderId="0"/>
    <xf numFmtId="0" fontId="3" fillId="0" borderId="0"/>
    <xf numFmtId="44" fontId="42" fillId="0" borderId="0" applyFont="0" applyFill="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11" applyNumberFormat="0" applyFont="0" applyAlignment="0" applyProtection="0"/>
    <xf numFmtId="0" fontId="3" fillId="12" borderId="11" applyNumberFormat="0" applyFont="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11" applyNumberFormat="0" applyFont="0" applyAlignment="0" applyProtection="0"/>
    <xf numFmtId="0" fontId="3" fillId="12" borderId="11" applyNumberFormat="0" applyFont="0" applyAlignment="0" applyProtection="0"/>
    <xf numFmtId="0" fontId="3" fillId="0" borderId="0"/>
    <xf numFmtId="0" fontId="3" fillId="0" borderId="0"/>
    <xf numFmtId="0" fontId="3" fillId="0" borderId="0"/>
    <xf numFmtId="43" fontId="50" fillId="0" borderId="0" applyFont="0" applyFill="0" applyBorder="0" applyAlignment="0" applyProtection="0"/>
    <xf numFmtId="0" fontId="2" fillId="0" borderId="0"/>
    <xf numFmtId="0" fontId="2" fillId="0" borderId="0"/>
    <xf numFmtId="49" fontId="90" fillId="0" borderId="0" applyBorder="0" applyAlignment="0"/>
    <xf numFmtId="0" fontId="103" fillId="0" borderId="0"/>
    <xf numFmtId="0" fontId="14" fillId="0" borderId="0"/>
    <xf numFmtId="0" fontId="37" fillId="0" borderId="0"/>
    <xf numFmtId="0" fontId="146" fillId="0" borderId="0"/>
    <xf numFmtId="0" fontId="2" fillId="0" borderId="0"/>
    <xf numFmtId="0" fontId="1" fillId="0" borderId="0"/>
    <xf numFmtId="0" fontId="1" fillId="0" borderId="0"/>
  </cellStyleXfs>
  <cellXfs count="678">
    <xf numFmtId="0" fontId="0" fillId="0" borderId="0" xfId="0"/>
    <xf numFmtId="0" fontId="6" fillId="2" borderId="0" xfId="0" applyFont="1" applyFill="1" applyAlignment="1">
      <alignment horizontal="left" vertical="center" wrapText="1"/>
    </xf>
    <xf numFmtId="0" fontId="6" fillId="0" borderId="0" xfId="0" applyFont="1" applyAlignment="1">
      <alignment horizontal="left" vertical="center" wrapText="1"/>
    </xf>
    <xf numFmtId="0" fontId="15" fillId="0" borderId="0" xfId="0" applyFont="1" applyAlignment="1">
      <alignment horizontal="left" vertical="center" wrapText="1"/>
    </xf>
    <xf numFmtId="0" fontId="6" fillId="2" borderId="0" xfId="0" applyFont="1" applyFill="1" applyAlignment="1">
      <alignment horizontal="left" vertical="top" wrapText="1"/>
    </xf>
    <xf numFmtId="168" fontId="87" fillId="0" borderId="0" xfId="389" applyNumberFormat="1" applyFont="1" applyAlignment="1">
      <alignment horizontal="left" vertical="top"/>
    </xf>
    <xf numFmtId="168" fontId="102" fillId="0" borderId="0" xfId="389" applyNumberFormat="1" applyFont="1" applyAlignment="1">
      <alignment horizontal="left" vertical="top"/>
    </xf>
    <xf numFmtId="168" fontId="102" fillId="0" borderId="0" xfId="389" applyNumberFormat="1" applyFont="1" applyAlignment="1">
      <alignment horizontal="right" vertical="top"/>
    </xf>
    <xf numFmtId="49" fontId="104" fillId="0" borderId="0" xfId="390" applyNumberFormat="1" applyFont="1" applyAlignment="1" applyProtection="1">
      <alignment horizontal="justify" vertical="center" wrapText="1"/>
      <protection hidden="1"/>
    </xf>
    <xf numFmtId="49" fontId="106" fillId="0" borderId="0" xfId="390" applyNumberFormat="1" applyFont="1" applyAlignment="1" applyProtection="1">
      <alignment horizontal="justify" vertical="center" wrapText="1"/>
      <protection hidden="1"/>
    </xf>
    <xf numFmtId="49" fontId="108" fillId="0" borderId="0" xfId="390" applyNumberFormat="1" applyFont="1" applyAlignment="1" applyProtection="1">
      <alignment horizontal="justify" vertical="center" wrapText="1"/>
      <protection hidden="1"/>
    </xf>
    <xf numFmtId="49" fontId="112" fillId="0" borderId="0" xfId="390" applyNumberFormat="1" applyFont="1" applyAlignment="1" applyProtection="1">
      <alignment horizontal="justify" vertical="center" wrapText="1"/>
      <protection hidden="1"/>
    </xf>
    <xf numFmtId="168" fontId="102" fillId="0" borderId="0" xfId="389" applyNumberFormat="1" applyFont="1" applyAlignment="1">
      <alignment horizontal="right" vertical="center"/>
    </xf>
    <xf numFmtId="168" fontId="83" fillId="0" borderId="27" xfId="389" applyNumberFormat="1" applyFont="1" applyBorder="1" applyAlignment="1">
      <alignment horizontal="left" vertical="center"/>
    </xf>
    <xf numFmtId="168" fontId="115" fillId="0" borderId="0" xfId="389" applyNumberFormat="1" applyFont="1" applyAlignment="1">
      <alignment horizontal="left" vertical="top"/>
    </xf>
    <xf numFmtId="168" fontId="115" fillId="0" borderId="0" xfId="389" applyNumberFormat="1" applyFont="1" applyAlignment="1">
      <alignment horizontal="right" vertical="top"/>
    </xf>
    <xf numFmtId="49" fontId="116" fillId="0" borderId="0" xfId="390" applyNumberFormat="1" applyFont="1" applyAlignment="1" applyProtection="1">
      <alignment horizontal="justify" vertical="center" wrapText="1"/>
      <protection hidden="1"/>
    </xf>
    <xf numFmtId="168" fontId="115" fillId="2" borderId="0" xfId="389" applyNumberFormat="1" applyFont="1" applyFill="1" applyAlignment="1">
      <alignment horizontal="left" vertical="top"/>
    </xf>
    <xf numFmtId="0" fontId="121" fillId="0" borderId="0" xfId="21" applyFont="1" applyAlignment="1">
      <alignment wrapText="1"/>
    </xf>
    <xf numFmtId="49" fontId="84" fillId="0" borderId="0" xfId="391" applyNumberFormat="1" applyFont="1" applyAlignment="1">
      <alignment horizontal="justify" vertical="center" wrapText="1"/>
    </xf>
    <xf numFmtId="0" fontId="37" fillId="0" borderId="0" xfId="392" applyAlignment="1">
      <alignment horizontal="left" vertical="top" wrapText="1"/>
    </xf>
    <xf numFmtId="49" fontId="83" fillId="0" borderId="0" xfId="391" applyNumberFormat="1" applyFont="1" applyAlignment="1">
      <alignment horizontal="justify" vertical="center" wrapText="1"/>
    </xf>
    <xf numFmtId="168" fontId="115" fillId="0" borderId="0" xfId="389" applyNumberFormat="1" applyFont="1" applyAlignment="1">
      <alignment horizontal="left" vertical="center"/>
    </xf>
    <xf numFmtId="168" fontId="115" fillId="0" borderId="0" xfId="389" applyNumberFormat="1" applyFont="1" applyAlignment="1">
      <alignment horizontal="right" vertical="center"/>
    </xf>
    <xf numFmtId="168" fontId="83" fillId="0" borderId="0" xfId="389" applyNumberFormat="1" applyFont="1" applyAlignment="1">
      <alignment horizontal="left" vertical="center"/>
    </xf>
    <xf numFmtId="168" fontId="115" fillId="0" borderId="27" xfId="389" applyNumberFormat="1" applyFont="1" applyBorder="1" applyAlignment="1">
      <alignment horizontal="left" vertical="center"/>
    </xf>
    <xf numFmtId="0" fontId="17" fillId="0" borderId="0" xfId="0" applyFont="1" applyAlignment="1">
      <alignment horizontal="right" vertical="center" wrapText="1"/>
    </xf>
    <xf numFmtId="0" fontId="1" fillId="0" borderId="0" xfId="395"/>
    <xf numFmtId="0" fontId="1" fillId="0" borderId="0" xfId="395" applyAlignment="1">
      <alignment horizontal="center"/>
    </xf>
    <xf numFmtId="0" fontId="1" fillId="0" borderId="0" xfId="395" applyAlignment="1">
      <alignment horizontal="right"/>
    </xf>
    <xf numFmtId="0" fontId="84" fillId="0" borderId="0" xfId="395" applyFont="1" applyAlignment="1">
      <alignment horizontal="center" vertical="center" wrapText="1"/>
    </xf>
    <xf numFmtId="49" fontId="84" fillId="0" borderId="0" xfId="395" applyNumberFormat="1" applyFont="1" applyAlignment="1">
      <alignment horizontal="justify" vertical="center" wrapText="1"/>
    </xf>
    <xf numFmtId="0" fontId="85" fillId="0" borderId="0" xfId="395" applyFont="1" applyAlignment="1">
      <alignment horizontal="justify" vertical="top" wrapText="1"/>
    </xf>
    <xf numFmtId="0" fontId="100" fillId="0" borderId="0" xfId="395" applyFont="1" applyAlignment="1">
      <alignment horizontal="right" vertical="center" wrapText="1"/>
    </xf>
    <xf numFmtId="8" fontId="84" fillId="0" borderId="0" xfId="395" applyNumberFormat="1" applyFont="1" applyAlignment="1">
      <alignment horizontal="centerContinuous" vertical="center" wrapText="1"/>
    </xf>
    <xf numFmtId="0" fontId="84" fillId="0" borderId="0" xfId="395" applyFont="1" applyAlignment="1">
      <alignment horizontal="centerContinuous" vertical="center" wrapText="1"/>
    </xf>
    <xf numFmtId="171" fontId="84" fillId="0" borderId="0" xfId="395" applyNumberFormat="1" applyFont="1" applyAlignment="1">
      <alignment horizontal="justify" vertical="center" wrapText="1"/>
    </xf>
    <xf numFmtId="0" fontId="85" fillId="0" borderId="0" xfId="395" applyFont="1" applyAlignment="1">
      <alignment vertical="top"/>
    </xf>
    <xf numFmtId="0" fontId="84" fillId="0" borderId="0" xfId="395" applyFont="1" applyAlignment="1">
      <alignment horizontal="right" vertical="center" wrapText="1"/>
    </xf>
    <xf numFmtId="0" fontId="84" fillId="0" borderId="0" xfId="395" applyFont="1" applyAlignment="1">
      <alignment horizontal="left" vertical="center"/>
    </xf>
    <xf numFmtId="0" fontId="84" fillId="0" borderId="0" xfId="395" applyFont="1" applyAlignment="1">
      <alignment wrapText="1"/>
    </xf>
    <xf numFmtId="0" fontId="84" fillId="0" borderId="0" xfId="395" applyFont="1" applyAlignment="1">
      <alignment horizontal="center" wrapText="1"/>
    </xf>
    <xf numFmtId="0" fontId="84" fillId="0" borderId="0" xfId="395" applyFont="1" applyAlignment="1">
      <alignment horizontal="right" wrapText="1"/>
    </xf>
    <xf numFmtId="2" fontId="78" fillId="0" borderId="27" xfId="395" applyNumberFormat="1" applyFont="1" applyBorder="1" applyAlignment="1">
      <alignment horizontal="right" vertical="center" wrapText="1"/>
    </xf>
    <xf numFmtId="2" fontId="78" fillId="0" borderId="33" xfId="395" applyNumberFormat="1" applyFont="1" applyBorder="1" applyAlignment="1">
      <alignment horizontal="left" vertical="center" wrapText="1"/>
    </xf>
    <xf numFmtId="2" fontId="114" fillId="0" borderId="33" xfId="395" applyNumberFormat="1" applyFont="1" applyBorder="1" applyAlignment="1">
      <alignment horizontal="left" vertical="center" wrapText="1"/>
    </xf>
    <xf numFmtId="2" fontId="78" fillId="0" borderId="33" xfId="395" applyNumberFormat="1" applyFont="1" applyBorder="1" applyAlignment="1">
      <alignment horizontal="right" vertical="center" wrapText="1"/>
    </xf>
    <xf numFmtId="2" fontId="78" fillId="0" borderId="27" xfId="395" applyNumberFormat="1" applyFont="1" applyBorder="1" applyAlignment="1">
      <alignment horizontal="left" vertical="center" wrapText="1"/>
    </xf>
    <xf numFmtId="2" fontId="114" fillId="0" borderId="27" xfId="395" applyNumberFormat="1" applyFont="1" applyBorder="1" applyAlignment="1">
      <alignment horizontal="left" vertical="center" wrapText="1"/>
    </xf>
    <xf numFmtId="8" fontId="78" fillId="0" borderId="31" xfId="395" applyNumberFormat="1" applyFont="1" applyBorder="1" applyAlignment="1">
      <alignment horizontal="right" vertical="center" wrapText="1"/>
    </xf>
    <xf numFmtId="0" fontId="84" fillId="0" borderId="32" xfId="395" applyFont="1" applyBorder="1" applyAlignment="1">
      <alignment horizontal="right" vertical="center" wrapText="1"/>
    </xf>
    <xf numFmtId="0" fontId="84" fillId="0" borderId="32" xfId="395" applyFont="1" applyBorder="1" applyAlignment="1">
      <alignment horizontal="center" vertical="center" wrapText="1"/>
    </xf>
    <xf numFmtId="0" fontId="85" fillId="0" borderId="0" xfId="395" applyFont="1" applyAlignment="1">
      <alignment horizontal="left" vertical="center" wrapText="1"/>
    </xf>
    <xf numFmtId="49" fontId="84" fillId="0" borderId="0" xfId="395" applyNumberFormat="1" applyFont="1" applyAlignment="1">
      <alignment horizontal="center" vertical="center" wrapText="1"/>
    </xf>
    <xf numFmtId="8" fontId="78" fillId="0" borderId="0" xfId="395" applyNumberFormat="1" applyFont="1" applyAlignment="1">
      <alignment horizontal="right" vertical="center" wrapText="1"/>
    </xf>
    <xf numFmtId="49" fontId="78" fillId="0" borderId="0" xfId="395" applyNumberFormat="1" applyFont="1" applyAlignment="1">
      <alignment horizontal="justify" vertical="center" wrapText="1"/>
    </xf>
    <xf numFmtId="49" fontId="78" fillId="0" borderId="0" xfId="395" quotePrefix="1" applyNumberFormat="1" applyFont="1" applyAlignment="1">
      <alignment horizontal="justify" vertical="center" wrapText="1"/>
    </xf>
    <xf numFmtId="169" fontId="84" fillId="0" borderId="0" xfId="395" applyNumberFormat="1" applyFont="1" applyAlignment="1">
      <alignment horizontal="right" vertical="center" wrapText="1"/>
    </xf>
    <xf numFmtId="169" fontId="78" fillId="0" borderId="0" xfId="395" applyNumberFormat="1" applyFont="1" applyAlignment="1">
      <alignment horizontal="center" vertical="center" wrapText="1"/>
    </xf>
    <xf numFmtId="4" fontId="78" fillId="0" borderId="28" xfId="395" applyNumberFormat="1" applyFont="1" applyBorder="1" applyAlignment="1">
      <alignment horizontal="right" vertical="center" wrapText="1"/>
    </xf>
    <xf numFmtId="0" fontId="84" fillId="0" borderId="27" xfId="395" applyFont="1" applyBorder="1" applyAlignment="1">
      <alignment horizontal="right" vertical="center" wrapText="1"/>
    </xf>
    <xf numFmtId="169" fontId="78" fillId="0" borderId="27" xfId="395" applyNumberFormat="1" applyFont="1" applyBorder="1" applyAlignment="1">
      <alignment horizontal="center" vertical="center" wrapText="1"/>
    </xf>
    <xf numFmtId="0" fontId="84" fillId="0" borderId="27" xfId="395" applyFont="1" applyBorder="1" applyAlignment="1">
      <alignment horizontal="center" vertical="center" wrapText="1"/>
    </xf>
    <xf numFmtId="1" fontId="83" fillId="0" borderId="27" xfId="395" applyNumberFormat="1" applyFont="1" applyBorder="1" applyAlignment="1">
      <alignment horizontal="left" vertical="center" wrapText="1"/>
    </xf>
    <xf numFmtId="0" fontId="78" fillId="0" borderId="0" xfId="395" applyFont="1" applyAlignment="1">
      <alignment horizontal="center" vertical="center" wrapText="1"/>
    </xf>
    <xf numFmtId="49" fontId="109" fillId="0" borderId="0" xfId="395" applyNumberFormat="1" applyFont="1" applyAlignment="1">
      <alignment horizontal="justify" vertical="center" wrapText="1"/>
    </xf>
    <xf numFmtId="0" fontId="85" fillId="0" borderId="0" xfId="395" applyFont="1" applyAlignment="1">
      <alignment horizontal="right" vertical="top"/>
    </xf>
    <xf numFmtId="0" fontId="100" fillId="0" borderId="0" xfId="395" applyFont="1" applyAlignment="1">
      <alignment horizontal="right" vertical="top" wrapText="1"/>
    </xf>
    <xf numFmtId="4" fontId="105" fillId="0" borderId="0" xfId="395" applyNumberFormat="1" applyFont="1" applyAlignment="1">
      <alignment horizontal="center" vertical="center" wrapText="1"/>
    </xf>
    <xf numFmtId="0" fontId="85" fillId="0" borderId="0" xfId="395" quotePrefix="1" applyFont="1" applyAlignment="1">
      <alignment horizontal="justify" vertical="top" wrapText="1"/>
    </xf>
    <xf numFmtId="168" fontId="102" fillId="0" borderId="0" xfId="395" applyNumberFormat="1" applyFont="1" applyAlignment="1">
      <alignment horizontal="left" vertical="top" wrapText="1"/>
    </xf>
    <xf numFmtId="0" fontId="100" fillId="0" borderId="0" xfId="395" applyFont="1" applyAlignment="1">
      <alignment horizontal="left" vertical="top" wrapText="1"/>
    </xf>
    <xf numFmtId="3" fontId="107" fillId="0" borderId="0" xfId="395" applyNumberFormat="1" applyFont="1" applyAlignment="1">
      <alignment horizontal="center" vertical="center" wrapText="1"/>
    </xf>
    <xf numFmtId="3" fontId="105" fillId="0" borderId="24" xfId="395" applyNumberFormat="1" applyFont="1" applyBorder="1" applyAlignment="1">
      <alignment horizontal="center" vertical="center" wrapText="1"/>
    </xf>
    <xf numFmtId="0" fontId="84" fillId="0" borderId="24" xfId="395" applyFont="1" applyBorder="1" applyAlignment="1">
      <alignment horizontal="center" vertical="center" wrapText="1"/>
    </xf>
    <xf numFmtId="49" fontId="119" fillId="0" borderId="0" xfId="395" applyNumberFormat="1" applyFont="1" applyAlignment="1">
      <alignment horizontal="justify" vertical="center" wrapText="1"/>
    </xf>
    <xf numFmtId="49" fontId="102" fillId="0" borderId="0" xfId="395" applyNumberFormat="1" applyFont="1" applyAlignment="1">
      <alignment horizontal="justify" vertical="center" wrapText="1"/>
    </xf>
    <xf numFmtId="1" fontId="105" fillId="0" borderId="0" xfId="395" applyNumberFormat="1" applyFont="1" applyAlignment="1">
      <alignment horizontal="center" vertical="center" wrapText="1"/>
    </xf>
    <xf numFmtId="3" fontId="105" fillId="0" borderId="0" xfId="395" applyNumberFormat="1" applyFont="1" applyAlignment="1">
      <alignment horizontal="center" vertical="center" wrapText="1"/>
    </xf>
    <xf numFmtId="0" fontId="102" fillId="0" borderId="0" xfId="395" applyFont="1" applyAlignment="1">
      <alignment horizontal="left" vertical="top" wrapText="1"/>
    </xf>
    <xf numFmtId="0" fontId="85" fillId="0" borderId="0" xfId="395" quotePrefix="1" applyFont="1" applyAlignment="1">
      <alignment horizontal="right" vertical="top" wrapText="1"/>
    </xf>
    <xf numFmtId="0" fontId="78" fillId="0" borderId="0" xfId="395" applyFont="1" applyAlignment="1">
      <alignment horizontal="center" wrapText="1"/>
    </xf>
    <xf numFmtId="2" fontId="78" fillId="0" borderId="0" xfId="395" applyNumberFormat="1" applyFont="1" applyAlignment="1">
      <alignment horizontal="left" vertical="center" wrapText="1"/>
    </xf>
    <xf numFmtId="2" fontId="78" fillId="0" borderId="0" xfId="395" applyNumberFormat="1" applyFont="1" applyAlignment="1">
      <alignment horizontal="right" vertical="center" wrapText="1"/>
    </xf>
    <xf numFmtId="2" fontId="78" fillId="0" borderId="27" xfId="395" applyNumberFormat="1" applyFont="1" applyBorder="1" applyAlignment="1">
      <alignment horizontal="left" vertical="center"/>
    </xf>
    <xf numFmtId="2" fontId="78" fillId="0" borderId="30" xfId="395" applyNumberFormat="1" applyFont="1" applyBorder="1" applyAlignment="1">
      <alignment horizontal="left" vertical="center" wrapText="1"/>
    </xf>
    <xf numFmtId="3" fontId="105" fillId="0" borderId="26" xfId="395" applyNumberFormat="1" applyFont="1" applyBorder="1" applyAlignment="1">
      <alignment horizontal="center" wrapText="1"/>
    </xf>
    <xf numFmtId="0" fontId="84" fillId="0" borderId="26" xfId="395" applyFont="1" applyBorder="1" applyAlignment="1">
      <alignment horizontal="center" wrapText="1"/>
    </xf>
    <xf numFmtId="3" fontId="105" fillId="0" borderId="29" xfId="395" applyNumberFormat="1" applyFont="1" applyBorder="1" applyAlignment="1">
      <alignment horizontal="center" wrapText="1"/>
    </xf>
    <xf numFmtId="0" fontId="84" fillId="0" borderId="29" xfId="395" applyFont="1" applyBorder="1" applyAlignment="1">
      <alignment horizontal="center" wrapText="1"/>
    </xf>
    <xf numFmtId="49" fontId="83" fillId="0" borderId="0" xfId="395" applyNumberFormat="1" applyFont="1" applyAlignment="1">
      <alignment horizontal="justify" vertical="center" wrapText="1"/>
    </xf>
    <xf numFmtId="3" fontId="105" fillId="0" borderId="24" xfId="395" applyNumberFormat="1" applyFont="1" applyBorder="1" applyAlignment="1">
      <alignment horizontal="center" wrapText="1"/>
    </xf>
    <xf numFmtId="0" fontId="84" fillId="0" borderId="24" xfId="395" applyFont="1" applyBorder="1" applyAlignment="1">
      <alignment horizontal="center" wrapText="1"/>
    </xf>
    <xf numFmtId="49" fontId="102" fillId="0" borderId="0" xfId="395" quotePrefix="1" applyNumberFormat="1" applyFont="1" applyAlignment="1">
      <alignment horizontal="justify" vertical="center" wrapText="1"/>
    </xf>
    <xf numFmtId="3" fontId="105" fillId="0" borderId="0" xfId="395" applyNumberFormat="1" applyFont="1" applyAlignment="1">
      <alignment horizontal="center" wrapText="1"/>
    </xf>
    <xf numFmtId="4" fontId="101" fillId="0" borderId="0" xfId="395" applyNumberFormat="1" applyFont="1" applyAlignment="1">
      <alignment horizontal="center" vertical="center" wrapText="1"/>
    </xf>
    <xf numFmtId="0" fontId="121" fillId="0" borderId="0" xfId="395" applyFont="1" applyAlignment="1">
      <alignment wrapText="1"/>
    </xf>
    <xf numFmtId="0" fontId="114" fillId="0" borderId="0" xfId="395" applyFont="1" applyAlignment="1">
      <alignment horizontal="justify" vertical="top" wrapText="1"/>
    </xf>
    <xf numFmtId="0" fontId="85" fillId="0" borderId="0" xfId="395" quotePrefix="1" applyFont="1" applyAlignment="1">
      <alignment horizontal="center" vertical="top" wrapText="1"/>
    </xf>
    <xf numFmtId="49" fontId="84" fillId="0" borderId="0" xfId="395" quotePrefix="1" applyNumberFormat="1" applyFont="1" applyAlignment="1">
      <alignment horizontal="justify" vertical="center" wrapText="1"/>
    </xf>
    <xf numFmtId="3" fontId="105" fillId="0" borderId="29" xfId="395" applyNumberFormat="1" applyFont="1" applyBorder="1" applyAlignment="1">
      <alignment horizontal="center" vertical="center" wrapText="1"/>
    </xf>
    <xf numFmtId="0" fontId="84" fillId="0" borderId="29" xfId="395" applyFont="1" applyBorder="1" applyAlignment="1">
      <alignment horizontal="center" vertical="center" wrapText="1"/>
    </xf>
    <xf numFmtId="1" fontId="105" fillId="0" borderId="24" xfId="395" applyNumberFormat="1" applyFont="1" applyBorder="1" applyAlignment="1">
      <alignment horizontal="center" vertical="center" wrapText="1"/>
    </xf>
    <xf numFmtId="49" fontId="108" fillId="0" borderId="0" xfId="395" applyNumberFormat="1" applyFont="1" applyAlignment="1">
      <alignment horizontal="justify" vertical="center" wrapText="1"/>
    </xf>
    <xf numFmtId="49" fontId="110" fillId="0" borderId="0" xfId="395" applyNumberFormat="1" applyFont="1" applyAlignment="1">
      <alignment horizontal="justify" vertical="center" wrapText="1"/>
    </xf>
    <xf numFmtId="1" fontId="111" fillId="0" borderId="0" xfId="395" applyNumberFormat="1" applyFont="1" applyAlignment="1">
      <alignment horizontal="center" vertical="center" wrapText="1"/>
    </xf>
    <xf numFmtId="0" fontId="84" fillId="0" borderId="0" xfId="395" quotePrefix="1" applyFont="1" applyAlignment="1">
      <alignment horizontal="right" vertical="top" wrapText="1"/>
    </xf>
    <xf numFmtId="0" fontId="94" fillId="0" borderId="0" xfId="395" applyFont="1" applyAlignment="1">
      <alignment horizontal="right" vertical="top" wrapText="1"/>
    </xf>
    <xf numFmtId="0" fontId="94" fillId="0" borderId="0" xfId="395" applyFont="1" applyAlignment="1">
      <alignment horizontal="left" vertical="top" wrapText="1"/>
    </xf>
    <xf numFmtId="0" fontId="83" fillId="0" borderId="0" xfId="395" applyFont="1" applyAlignment="1">
      <alignment horizontal="center" vertical="center" wrapText="1"/>
    </xf>
    <xf numFmtId="3" fontId="125" fillId="0" borderId="0" xfId="395" applyNumberFormat="1" applyFont="1" applyAlignment="1">
      <alignment horizontal="center" vertical="center" wrapText="1"/>
    </xf>
    <xf numFmtId="3" fontId="125" fillId="0" borderId="24" xfId="395" applyNumberFormat="1" applyFont="1" applyBorder="1" applyAlignment="1">
      <alignment horizontal="center" vertical="center" wrapText="1"/>
    </xf>
    <xf numFmtId="4" fontId="123" fillId="0" borderId="0" xfId="395" applyNumberFormat="1" applyFont="1" applyAlignment="1">
      <alignment horizontal="center" vertical="center" wrapText="1"/>
    </xf>
    <xf numFmtId="0" fontId="124" fillId="0" borderId="0" xfId="395" applyFont="1" applyAlignment="1">
      <alignment horizontal="center"/>
    </xf>
    <xf numFmtId="49" fontId="121" fillId="0" borderId="0" xfId="395" applyNumberFormat="1" applyFont="1" applyAlignment="1">
      <alignment horizontal="justify" vertical="center" wrapText="1"/>
    </xf>
    <xf numFmtId="3" fontId="111" fillId="0" borderId="0" xfId="395" applyNumberFormat="1" applyFont="1" applyAlignment="1">
      <alignment horizontal="center" vertical="center" wrapText="1"/>
    </xf>
    <xf numFmtId="1" fontId="83" fillId="0" borderId="26" xfId="395" applyNumberFormat="1" applyFont="1" applyBorder="1" applyAlignment="1">
      <alignment horizontal="center" vertical="center" wrapText="1"/>
    </xf>
    <xf numFmtId="0" fontId="84" fillId="0" borderId="26" xfId="395" applyFont="1" applyBorder="1" applyAlignment="1">
      <alignment horizontal="center" vertical="center" wrapText="1"/>
    </xf>
    <xf numFmtId="1" fontId="83" fillId="0" borderId="24" xfId="395" applyNumberFormat="1" applyFont="1" applyBorder="1" applyAlignment="1">
      <alignment horizontal="center" vertical="center" wrapText="1"/>
    </xf>
    <xf numFmtId="49" fontId="115" fillId="0" borderId="0" xfId="395" applyNumberFormat="1" applyFont="1" applyAlignment="1">
      <alignment horizontal="justify" vertical="center" wrapText="1"/>
    </xf>
    <xf numFmtId="3" fontId="107" fillId="0" borderId="26" xfId="395" applyNumberFormat="1" applyFont="1" applyBorder="1" applyAlignment="1">
      <alignment horizontal="center" vertical="center" wrapText="1"/>
    </xf>
    <xf numFmtId="1" fontId="107" fillId="0" borderId="26" xfId="395" applyNumberFormat="1" applyFont="1" applyBorder="1" applyAlignment="1">
      <alignment horizontal="center" vertical="center" wrapText="1"/>
    </xf>
    <xf numFmtId="1" fontId="107" fillId="0" borderId="24" xfId="395" applyNumberFormat="1" applyFont="1" applyBorder="1" applyAlignment="1">
      <alignment horizontal="center" vertical="center" wrapText="1"/>
    </xf>
    <xf numFmtId="0" fontId="122" fillId="0" borderId="0" xfId="395" quotePrefix="1" applyFont="1" applyAlignment="1">
      <alignment horizontal="center" vertical="top" wrapText="1"/>
    </xf>
    <xf numFmtId="3" fontId="107" fillId="0" borderId="24" xfId="395" applyNumberFormat="1" applyFont="1" applyBorder="1" applyAlignment="1">
      <alignment horizontal="center" vertical="center" wrapText="1"/>
    </xf>
    <xf numFmtId="0" fontId="122" fillId="0" borderId="0" xfId="395" applyFont="1" applyAlignment="1">
      <alignment horizontal="center" vertical="top" wrapText="1"/>
    </xf>
    <xf numFmtId="3" fontId="1" fillId="0" borderId="0" xfId="395" applyNumberFormat="1" applyAlignment="1">
      <alignment horizontal="center"/>
    </xf>
    <xf numFmtId="3" fontId="105" fillId="0" borderId="26" xfId="395" applyNumberFormat="1" applyFont="1" applyBorder="1" applyAlignment="1">
      <alignment horizontal="center" vertical="center" wrapText="1"/>
    </xf>
    <xf numFmtId="49" fontId="117" fillId="0" borderId="0" xfId="395" applyNumberFormat="1" applyFont="1" applyAlignment="1">
      <alignment horizontal="justify" vertical="center" wrapText="1"/>
    </xf>
    <xf numFmtId="0" fontId="84" fillId="0" borderId="29" xfId="395" applyFont="1" applyBorder="1" applyAlignment="1">
      <alignment wrapText="1"/>
    </xf>
    <xf numFmtId="4" fontId="101" fillId="0" borderId="29" xfId="395" applyNumberFormat="1" applyFont="1" applyBorder="1" applyAlignment="1">
      <alignment horizontal="center" vertical="center" wrapText="1"/>
    </xf>
    <xf numFmtId="0" fontId="120" fillId="0" borderId="0" xfId="395" applyFont="1" applyAlignment="1">
      <alignment wrapText="1"/>
    </xf>
    <xf numFmtId="1" fontId="105" fillId="0" borderId="26" xfId="395" applyNumberFormat="1" applyFont="1" applyBorder="1" applyAlignment="1">
      <alignment horizontal="center" vertical="center" wrapText="1"/>
    </xf>
    <xf numFmtId="4" fontId="101" fillId="0" borderId="0" xfId="395" applyNumberFormat="1" applyFont="1" applyAlignment="1">
      <alignment horizontal="right" vertical="center" wrapText="1"/>
    </xf>
    <xf numFmtId="49" fontId="112" fillId="0" borderId="0" xfId="395" applyNumberFormat="1" applyFont="1" applyAlignment="1">
      <alignment horizontal="justify" vertical="center" wrapText="1"/>
    </xf>
    <xf numFmtId="49" fontId="84" fillId="0" borderId="0" xfId="395" applyNumberFormat="1" applyFont="1" applyAlignment="1">
      <alignment horizontal="right" vertical="center" wrapText="1"/>
    </xf>
    <xf numFmtId="3" fontId="78" fillId="0" borderId="0" xfId="395" applyNumberFormat="1" applyFont="1" applyAlignment="1">
      <alignment horizontal="center" vertical="center" wrapText="1"/>
    </xf>
    <xf numFmtId="3" fontId="101" fillId="0" borderId="0" xfId="395" applyNumberFormat="1" applyFont="1" applyAlignment="1">
      <alignment horizontal="center" vertical="center" wrapText="1"/>
    </xf>
    <xf numFmtId="3" fontId="78" fillId="0" borderId="27" xfId="395" applyNumberFormat="1" applyFont="1" applyBorder="1" applyAlignment="1">
      <alignment horizontal="center" vertical="center" wrapText="1"/>
    </xf>
    <xf numFmtId="3" fontId="113" fillId="0" borderId="0" xfId="395" applyNumberFormat="1" applyFont="1" applyAlignment="1">
      <alignment horizontal="center" vertical="center"/>
    </xf>
    <xf numFmtId="170" fontId="105" fillId="0" borderId="24" xfId="395" applyNumberFormat="1" applyFont="1" applyBorder="1" applyAlignment="1">
      <alignment horizontal="center" vertical="center" wrapText="1"/>
    </xf>
    <xf numFmtId="49" fontId="84" fillId="0" borderId="0" xfId="395" applyNumberFormat="1" applyFont="1" applyAlignment="1">
      <alignment horizontal="justify" vertical="top" wrapText="1"/>
    </xf>
    <xf numFmtId="49" fontId="118" fillId="0" borderId="0" xfId="395" applyNumberFormat="1" applyFont="1" applyAlignment="1">
      <alignment horizontal="justify" vertical="center" wrapText="1"/>
    </xf>
    <xf numFmtId="2" fontId="114" fillId="0" borderId="0" xfId="395" applyNumberFormat="1" applyFont="1" applyAlignment="1">
      <alignment horizontal="left" vertical="center" wrapText="1"/>
    </xf>
    <xf numFmtId="49" fontId="84" fillId="0" borderId="26" xfId="395" applyNumberFormat="1" applyFont="1" applyBorder="1" applyAlignment="1">
      <alignment horizontal="center" vertical="center" wrapText="1"/>
    </xf>
    <xf numFmtId="3" fontId="105" fillId="0" borderId="25" xfId="395" applyNumberFormat="1" applyFont="1" applyBorder="1" applyAlignment="1">
      <alignment horizontal="center" vertical="center" wrapText="1"/>
    </xf>
    <xf numFmtId="0" fontId="84" fillId="0" borderId="25" xfId="395" applyFont="1" applyBorder="1" applyAlignment="1">
      <alignment horizontal="center" vertical="center" wrapText="1"/>
    </xf>
    <xf numFmtId="0" fontId="84" fillId="0" borderId="0" xfId="395" quotePrefix="1" applyFont="1" applyAlignment="1">
      <alignment horizontal="right" vertical="center" wrapText="1"/>
    </xf>
    <xf numFmtId="0" fontId="84" fillId="0" borderId="0" xfId="395" quotePrefix="1" applyFont="1" applyAlignment="1">
      <alignment horizontal="center" vertical="top" wrapText="1"/>
    </xf>
    <xf numFmtId="0" fontId="1" fillId="0" borderId="0" xfId="395" applyAlignment="1">
      <alignment horizontal="center" vertical="top"/>
    </xf>
    <xf numFmtId="0" fontId="84" fillId="0" borderId="0" xfId="395" quotePrefix="1" applyFont="1" applyAlignment="1" applyProtection="1">
      <alignment horizontal="center" vertical="top" wrapText="1"/>
      <protection hidden="1"/>
    </xf>
    <xf numFmtId="0" fontId="1" fillId="0" borderId="0" xfId="395" applyProtection="1">
      <protection hidden="1"/>
    </xf>
    <xf numFmtId="0" fontId="1" fillId="0" borderId="0" xfId="395" applyAlignment="1" applyProtection="1">
      <alignment horizontal="right" vertical="top"/>
      <protection hidden="1"/>
    </xf>
    <xf numFmtId="0" fontId="84" fillId="0" borderId="0" xfId="395" quotePrefix="1" applyFont="1" applyAlignment="1" applyProtection="1">
      <alignment horizontal="right" vertical="center" wrapText="1"/>
      <protection hidden="1"/>
    </xf>
    <xf numFmtId="0" fontId="87" fillId="0" borderId="0" xfId="395" applyFont="1" applyAlignment="1">
      <alignment horizontal="left" vertical="top" wrapText="1"/>
    </xf>
    <xf numFmtId="0" fontId="87" fillId="0" borderId="0" xfId="395" applyFont="1" applyAlignment="1">
      <alignment horizontal="right" vertical="top" wrapText="1"/>
    </xf>
    <xf numFmtId="0" fontId="93" fillId="0" borderId="0" xfId="395" applyFont="1" applyAlignment="1">
      <alignment horizontal="center" vertical="center"/>
    </xf>
    <xf numFmtId="0" fontId="84" fillId="0" borderId="0" xfId="395" applyFont="1" applyAlignment="1">
      <alignment horizontal="center" vertical="top" wrapText="1"/>
    </xf>
    <xf numFmtId="0" fontId="78" fillId="0" borderId="0" xfId="395" applyFont="1" applyAlignment="1">
      <alignment horizontal="center" vertical="top" wrapText="1"/>
    </xf>
    <xf numFmtId="49" fontId="87" fillId="0" borderId="0" xfId="395" applyNumberFormat="1" applyFont="1" applyAlignment="1">
      <alignment horizontal="left" vertical="top" wrapText="1"/>
    </xf>
    <xf numFmtId="0" fontId="84" fillId="0" borderId="23" xfId="395" applyFont="1" applyBorder="1" applyAlignment="1">
      <alignment horizontal="right" vertical="center" wrapText="1"/>
    </xf>
    <xf numFmtId="49" fontId="87" fillId="0" borderId="0" xfId="395" applyNumberFormat="1" applyFont="1" applyAlignment="1">
      <alignment horizontal="justify" vertical="center" wrapText="1"/>
    </xf>
    <xf numFmtId="49" fontId="87" fillId="0" borderId="0" xfId="395" applyNumberFormat="1" applyFont="1" applyAlignment="1">
      <alignment horizontal="justify" vertical="top" wrapText="1"/>
    </xf>
    <xf numFmtId="0" fontId="84" fillId="0" borderId="22" xfId="395" applyFont="1" applyBorder="1" applyAlignment="1">
      <alignment horizontal="right" vertical="center" wrapText="1"/>
    </xf>
    <xf numFmtId="49" fontId="91" fillId="0" borderId="0" xfId="395" applyNumberFormat="1" applyFont="1" applyAlignment="1">
      <alignment horizontal="justify" vertical="center" wrapText="1"/>
    </xf>
    <xf numFmtId="0" fontId="87" fillId="0" borderId="0" xfId="395" applyFont="1" applyAlignment="1">
      <alignment horizontal="justify" vertical="top" wrapText="1"/>
    </xf>
    <xf numFmtId="0" fontId="87" fillId="0" borderId="0" xfId="395" applyFont="1" applyAlignment="1">
      <alignment horizontal="right"/>
    </xf>
    <xf numFmtId="0" fontId="87" fillId="0" borderId="0" xfId="395" applyFont="1"/>
    <xf numFmtId="49" fontId="92" fillId="0" borderId="0" xfId="395" applyNumberFormat="1" applyFont="1" applyAlignment="1">
      <alignment horizontal="left" vertical="center"/>
    </xf>
    <xf numFmtId="0" fontId="91" fillId="0" borderId="0" xfId="395" applyFont="1" applyAlignment="1">
      <alignment horizontal="right" vertical="top" wrapText="1"/>
    </xf>
    <xf numFmtId="0" fontId="91" fillId="0" borderId="0" xfId="395" applyFont="1" applyAlignment="1">
      <alignment horizontal="left" vertical="top" wrapText="1"/>
    </xf>
    <xf numFmtId="49" fontId="89" fillId="0" borderId="0" xfId="395" applyNumberFormat="1" applyFont="1" applyAlignment="1">
      <alignment horizontal="justify" vertical="center" wrapText="1"/>
    </xf>
    <xf numFmtId="49" fontId="88" fillId="0" borderId="0" xfId="395" applyNumberFormat="1" applyFont="1" applyAlignment="1">
      <alignment horizontal="justify" vertical="center" wrapText="1"/>
    </xf>
    <xf numFmtId="49" fontId="86" fillId="0" borderId="0" xfId="395" applyNumberFormat="1" applyFont="1" applyAlignment="1">
      <alignment horizontal="justify" vertical="center" wrapText="1"/>
    </xf>
    <xf numFmtId="0" fontId="84" fillId="60" borderId="1" xfId="395" applyFont="1" applyFill="1" applyBorder="1" applyAlignment="1">
      <alignment horizontal="center" vertical="center" wrapText="1"/>
    </xf>
    <xf numFmtId="49" fontId="84" fillId="60" borderId="1" xfId="395" applyNumberFormat="1" applyFont="1" applyFill="1" applyBorder="1" applyAlignment="1">
      <alignment horizontal="justify" vertical="center" wrapText="1"/>
    </xf>
    <xf numFmtId="0" fontId="85" fillId="60" borderId="1" xfId="395" applyFont="1" applyFill="1" applyBorder="1" applyAlignment="1">
      <alignment horizontal="justify" vertical="top" wrapText="1"/>
    </xf>
    <xf numFmtId="0" fontId="84" fillId="60" borderId="1" xfId="395" quotePrefix="1" applyFont="1" applyFill="1" applyBorder="1" applyAlignment="1">
      <alignment horizontal="right" vertical="center" wrapText="1"/>
    </xf>
    <xf numFmtId="0" fontId="84" fillId="60" borderId="1" xfId="395" quotePrefix="1" applyFont="1" applyFill="1" applyBorder="1" applyAlignment="1">
      <alignment horizontal="left" vertical="center" wrapText="1"/>
    </xf>
    <xf numFmtId="0" fontId="84" fillId="60" borderId="1" xfId="395" quotePrefix="1" applyFont="1" applyFill="1" applyBorder="1" applyAlignment="1">
      <alignment horizontal="left" vertical="center"/>
    </xf>
    <xf numFmtId="0" fontId="80" fillId="0" borderId="1" xfId="395" applyFont="1" applyBorder="1" applyAlignment="1">
      <alignment horizontal="center" vertical="top" wrapText="1"/>
    </xf>
    <xf numFmtId="0" fontId="83" fillId="0" borderId="36" xfId="395" applyFont="1" applyBorder="1" applyAlignment="1">
      <alignment horizontal="right" vertical="center" wrapText="1"/>
    </xf>
    <xf numFmtId="0" fontId="83" fillId="0" borderId="36" xfId="395" applyFont="1" applyBorder="1" applyAlignment="1">
      <alignment horizontal="center" vertical="center" wrapText="1"/>
    </xf>
    <xf numFmtId="0" fontId="83" fillId="0" borderId="36" xfId="395" applyFont="1" applyBorder="1" applyAlignment="1">
      <alignment horizontal="left" vertical="center"/>
    </xf>
    <xf numFmtId="0" fontId="80" fillId="0" borderId="36" xfId="395" applyFont="1" applyBorder="1" applyAlignment="1">
      <alignment horizontal="center" vertical="top"/>
    </xf>
    <xf numFmtId="0" fontId="78" fillId="0" borderId="0" xfId="395" applyFont="1" applyAlignment="1">
      <alignment horizontal="right" vertical="center" wrapText="1"/>
    </xf>
    <xf numFmtId="0" fontId="78" fillId="0" borderId="3" xfId="395" applyFont="1" applyBorder="1" applyAlignment="1">
      <alignment horizontal="center" vertical="center" wrapText="1"/>
    </xf>
    <xf numFmtId="0" fontId="78" fillId="0" borderId="36" xfId="395" applyFont="1" applyBorder="1" applyAlignment="1">
      <alignment horizontal="center" vertical="center" wrapText="1"/>
    </xf>
    <xf numFmtId="0" fontId="84" fillId="0" borderId="0" xfId="395" applyFont="1" applyAlignment="1" applyProtection="1">
      <alignment horizontal="right" vertical="center" wrapText="1"/>
      <protection locked="0"/>
    </xf>
    <xf numFmtId="4" fontId="84" fillId="0" borderId="0" xfId="395" applyNumberFormat="1" applyFont="1" applyAlignment="1" applyProtection="1">
      <alignment horizontal="right" vertical="center" wrapText="1"/>
      <protection locked="0"/>
    </xf>
    <xf numFmtId="169" fontId="84" fillId="0" borderId="0" xfId="395" applyNumberFormat="1" applyFont="1" applyAlignment="1" applyProtection="1">
      <alignment horizontal="right" vertical="center" wrapText="1"/>
      <protection locked="0"/>
    </xf>
    <xf numFmtId="169" fontId="84" fillId="0" borderId="24" xfId="395" applyNumberFormat="1" applyFont="1" applyBorder="1" applyAlignment="1" applyProtection="1">
      <alignment horizontal="right" vertical="center" wrapText="1"/>
      <protection locked="0"/>
    </xf>
    <xf numFmtId="4" fontId="84" fillId="0" borderId="24" xfId="395" applyNumberFormat="1" applyFont="1" applyBorder="1" applyAlignment="1" applyProtection="1">
      <alignment horizontal="right" vertical="center" wrapText="1"/>
      <protection locked="0"/>
    </xf>
    <xf numFmtId="169" fontId="84" fillId="0" borderId="0" xfId="395" applyNumberFormat="1" applyFont="1" applyAlignment="1" applyProtection="1">
      <alignment horizontal="left" vertical="center" wrapText="1"/>
      <protection locked="0"/>
    </xf>
    <xf numFmtId="0" fontId="84" fillId="0" borderId="0" xfId="395" applyFont="1" applyAlignment="1" applyProtection="1">
      <alignment vertical="center" wrapText="1"/>
      <protection locked="0"/>
    </xf>
    <xf numFmtId="0" fontId="1" fillId="0" borderId="0" xfId="395" applyProtection="1">
      <protection locked="0"/>
    </xf>
    <xf numFmtId="169" fontId="84" fillId="0" borderId="25" xfId="395" applyNumberFormat="1" applyFont="1" applyBorder="1" applyAlignment="1" applyProtection="1">
      <alignment horizontal="right" vertical="center" wrapText="1"/>
      <protection locked="0"/>
    </xf>
    <xf numFmtId="4" fontId="84" fillId="0" borderId="25" xfId="395" applyNumberFormat="1" applyFont="1" applyBorder="1" applyAlignment="1" applyProtection="1">
      <alignment horizontal="right" vertical="center" wrapText="1"/>
      <protection locked="0"/>
    </xf>
    <xf numFmtId="0" fontId="84" fillId="0" borderId="0" xfId="395" applyFont="1" applyAlignment="1" applyProtection="1">
      <alignment wrapText="1"/>
      <protection locked="0"/>
    </xf>
    <xf numFmtId="169" fontId="84" fillId="0" borderId="26" xfId="395" applyNumberFormat="1" applyFont="1" applyBorder="1" applyAlignment="1" applyProtection="1">
      <alignment horizontal="right" vertical="center" wrapText="1"/>
      <protection locked="0"/>
    </xf>
    <xf numFmtId="0" fontId="84" fillId="0" borderId="27" xfId="395" applyFont="1" applyBorder="1" applyAlignment="1" applyProtection="1">
      <alignment horizontal="right" vertical="center" wrapText="1"/>
      <protection locked="0"/>
    </xf>
    <xf numFmtId="4" fontId="78" fillId="0" borderId="28" xfId="395" applyNumberFormat="1" applyFont="1" applyBorder="1" applyAlignment="1" applyProtection="1">
      <alignment horizontal="right" vertical="center" wrapText="1"/>
      <protection locked="0"/>
    </xf>
    <xf numFmtId="4" fontId="78" fillId="0" borderId="0" xfId="395" applyNumberFormat="1" applyFont="1" applyAlignment="1" applyProtection="1">
      <alignment horizontal="right" vertical="center" wrapText="1"/>
      <protection locked="0"/>
    </xf>
    <xf numFmtId="4" fontId="84" fillId="0" borderId="0" xfId="395" applyNumberFormat="1" applyFont="1" applyAlignment="1" applyProtection="1">
      <alignment horizontal="right" vertical="center" wrapText="1"/>
      <protection locked="0" hidden="1"/>
    </xf>
    <xf numFmtId="49" fontId="84" fillId="0" borderId="0" xfId="395" applyNumberFormat="1" applyFont="1" applyAlignment="1" applyProtection="1">
      <alignment horizontal="justify" vertical="center" wrapText="1"/>
      <protection locked="0"/>
    </xf>
    <xf numFmtId="4" fontId="84" fillId="0" borderId="26" xfId="395" applyNumberFormat="1" applyFont="1" applyBorder="1" applyAlignment="1" applyProtection="1">
      <alignment horizontal="right" vertical="center" wrapText="1"/>
      <protection locked="0"/>
    </xf>
    <xf numFmtId="0" fontId="84" fillId="0" borderId="29" xfId="395" applyFont="1" applyBorder="1" applyAlignment="1" applyProtection="1">
      <alignment wrapText="1"/>
      <protection locked="0"/>
    </xf>
    <xf numFmtId="169" fontId="84" fillId="0" borderId="29" xfId="395" applyNumberFormat="1" applyFont="1" applyBorder="1" applyAlignment="1" applyProtection="1">
      <alignment horizontal="right" vertical="center" wrapText="1"/>
      <protection locked="0"/>
    </xf>
    <xf numFmtId="4" fontId="84" fillId="0" borderId="29" xfId="395" applyNumberFormat="1" applyFont="1" applyBorder="1" applyAlignment="1" applyProtection="1">
      <alignment horizontal="right" vertical="center" wrapText="1"/>
      <protection locked="0"/>
    </xf>
    <xf numFmtId="169" fontId="84" fillId="0" borderId="0" xfId="395" applyNumberFormat="1" applyFont="1" applyAlignment="1" applyProtection="1">
      <alignment horizontal="right" wrapText="1"/>
      <protection locked="0"/>
    </xf>
    <xf numFmtId="4" fontId="84" fillId="0" borderId="0" xfId="395" applyNumberFormat="1" applyFont="1" applyAlignment="1" applyProtection="1">
      <alignment horizontal="right" wrapText="1"/>
      <protection locked="0"/>
    </xf>
    <xf numFmtId="169" fontId="84" fillId="0" borderId="24" xfId="395" applyNumberFormat="1" applyFont="1" applyBorder="1" applyAlignment="1" applyProtection="1">
      <alignment horizontal="right" wrapText="1"/>
      <protection locked="0"/>
    </xf>
    <xf numFmtId="4" fontId="84" fillId="0" borderId="24" xfId="395" applyNumberFormat="1" applyFont="1" applyBorder="1" applyAlignment="1" applyProtection="1">
      <alignment horizontal="right" wrapText="1"/>
      <protection locked="0"/>
    </xf>
    <xf numFmtId="169" fontId="84" fillId="0" borderId="29" xfId="395" applyNumberFormat="1" applyFont="1" applyBorder="1" applyAlignment="1" applyProtection="1">
      <alignment horizontal="right" wrapText="1"/>
      <protection locked="0"/>
    </xf>
    <xf numFmtId="169" fontId="84" fillId="0" borderId="26" xfId="395" applyNumberFormat="1" applyFont="1" applyBorder="1" applyAlignment="1" applyProtection="1">
      <alignment horizontal="right" wrapText="1"/>
      <protection locked="0"/>
    </xf>
    <xf numFmtId="0" fontId="17" fillId="0" borderId="0" xfId="0" applyFont="1" applyAlignment="1">
      <alignment horizontal="left" vertical="center" wrapText="1"/>
    </xf>
    <xf numFmtId="2" fontId="15" fillId="0" borderId="0" xfId="1" applyNumberFormat="1" applyFont="1" applyFill="1" applyBorder="1" applyAlignment="1" applyProtection="1">
      <alignment horizontal="left" vertical="center" wrapText="1"/>
    </xf>
    <xf numFmtId="165" fontId="15" fillId="0" borderId="0" xfId="0" applyNumberFormat="1" applyFont="1" applyAlignment="1">
      <alignment horizontal="right" vertical="center" wrapText="1"/>
    </xf>
    <xf numFmtId="0" fontId="13" fillId="0" borderId="0" xfId="0" applyFont="1" applyAlignment="1">
      <alignment vertical="top" wrapText="1"/>
    </xf>
    <xf numFmtId="2" fontId="13" fillId="0" borderId="0" xfId="1" applyNumberFormat="1" applyFont="1" applyFill="1" applyBorder="1" applyAlignment="1" applyProtection="1">
      <alignment vertical="top" wrapText="1"/>
    </xf>
    <xf numFmtId="0" fontId="15" fillId="0" borderId="0" xfId="0" applyFont="1" applyAlignment="1">
      <alignment horizontal="right" vertical="center" wrapText="1"/>
    </xf>
    <xf numFmtId="0" fontId="12" fillId="0" borderId="0" xfId="0" applyFont="1" applyAlignment="1">
      <alignment vertical="top" wrapText="1"/>
    </xf>
    <xf numFmtId="2" fontId="12" fillId="0" borderId="0" xfId="1" applyNumberFormat="1" applyFont="1" applyFill="1" applyBorder="1" applyAlignment="1" applyProtection="1">
      <alignment vertical="top" wrapText="1"/>
    </xf>
    <xf numFmtId="2" fontId="15" fillId="4" borderId="0" xfId="1" applyNumberFormat="1" applyFont="1" applyFill="1" applyBorder="1" applyAlignment="1" applyProtection="1">
      <alignment horizontal="left" vertical="center" wrapText="1"/>
    </xf>
    <xf numFmtId="2" fontId="15" fillId="0" borderId="0" xfId="2" applyNumberFormat="1" applyFont="1" applyFill="1" applyBorder="1" applyAlignment="1" applyProtection="1">
      <alignment horizontal="right" vertical="center" wrapText="1"/>
    </xf>
    <xf numFmtId="2" fontId="15" fillId="38" borderId="0" xfId="1" applyNumberFormat="1" applyFont="1" applyFill="1" applyBorder="1" applyAlignment="1" applyProtection="1">
      <alignment horizontal="left" vertical="center" wrapText="1"/>
    </xf>
    <xf numFmtId="2" fontId="15" fillId="0" borderId="0" xfId="1" applyNumberFormat="1" applyFont="1" applyFill="1" applyBorder="1" applyAlignment="1" applyProtection="1">
      <alignment horizontal="left" vertical="center"/>
    </xf>
    <xf numFmtId="2" fontId="15" fillId="2" borderId="0" xfId="1" applyNumberFormat="1" applyFont="1" applyFill="1" applyBorder="1" applyAlignment="1" applyProtection="1">
      <alignment horizontal="left" vertical="center" wrapText="1"/>
    </xf>
    <xf numFmtId="2" fontId="15" fillId="0" borderId="0" xfId="1" applyNumberFormat="1" applyFont="1" applyFill="1" applyBorder="1" applyAlignment="1" applyProtection="1">
      <alignment horizontal="right" vertical="center" wrapText="1"/>
    </xf>
    <xf numFmtId="2" fontId="15" fillId="0" borderId="0" xfId="1" applyNumberFormat="1" applyFont="1" applyFill="1" applyBorder="1" applyAlignment="1" applyProtection="1">
      <alignment horizontal="right" vertical="top" wrapText="1"/>
    </xf>
    <xf numFmtId="2" fontId="15" fillId="38" borderId="0" xfId="1" applyNumberFormat="1" applyFont="1" applyFill="1" applyBorder="1" applyAlignment="1" applyProtection="1">
      <alignment horizontal="right" vertical="center" wrapText="1"/>
    </xf>
    <xf numFmtId="2" fontId="15" fillId="0" borderId="0" xfId="1" applyNumberFormat="1" applyFont="1" applyFill="1" applyBorder="1" applyAlignment="1" applyProtection="1">
      <alignment horizontal="right" vertical="center"/>
    </xf>
    <xf numFmtId="2" fontId="17" fillId="38" borderId="0" xfId="1" applyNumberFormat="1" applyFont="1" applyFill="1" applyBorder="1" applyAlignment="1" applyProtection="1">
      <alignment horizontal="left" vertical="center" wrapText="1"/>
    </xf>
    <xf numFmtId="2" fontId="17" fillId="38" borderId="0" xfId="1" applyNumberFormat="1" applyFont="1" applyFill="1" applyBorder="1" applyAlignment="1" applyProtection="1">
      <alignment horizontal="right" vertical="center" wrapText="1"/>
    </xf>
    <xf numFmtId="2" fontId="15" fillId="4" borderId="0" xfId="1" applyNumberFormat="1" applyFont="1" applyFill="1" applyBorder="1" applyAlignment="1" applyProtection="1">
      <alignment horizontal="right" vertical="center" wrapText="1"/>
    </xf>
    <xf numFmtId="2" fontId="73" fillId="38" borderId="0" xfId="1" applyNumberFormat="1" applyFont="1" applyFill="1" applyBorder="1" applyAlignment="1" applyProtection="1">
      <alignment horizontal="left" vertical="center" wrapText="1"/>
    </xf>
    <xf numFmtId="2" fontId="15" fillId="0" borderId="0" xfId="1" applyNumberFormat="1" applyFont="1" applyFill="1" applyBorder="1" applyAlignment="1" applyProtection="1">
      <alignment vertical="top" wrapText="1"/>
    </xf>
    <xf numFmtId="0" fontId="6" fillId="2" borderId="0" xfId="0" applyFont="1" applyFill="1" applyAlignment="1">
      <alignment vertical="top" wrapText="1"/>
    </xf>
    <xf numFmtId="2" fontId="15" fillId="0" borderId="0" xfId="1" applyNumberFormat="1" applyFont="1" applyFill="1" applyBorder="1" applyAlignment="1" applyProtection="1">
      <alignment horizontal="left" vertical="top" wrapText="1"/>
    </xf>
    <xf numFmtId="2" fontId="19" fillId="4" borderId="0" xfId="1" applyNumberFormat="1" applyFont="1" applyFill="1" applyBorder="1" applyAlignment="1" applyProtection="1">
      <alignment horizontal="left" vertical="center" wrapText="1"/>
    </xf>
    <xf numFmtId="2" fontId="19" fillId="0" borderId="0" xfId="1" applyNumberFormat="1" applyFont="1" applyFill="1" applyBorder="1" applyAlignment="1" applyProtection="1">
      <alignment horizontal="left" vertical="center" wrapText="1"/>
    </xf>
    <xf numFmtId="2" fontId="6" fillId="0" borderId="0" xfId="1" applyNumberFormat="1" applyFont="1" applyFill="1" applyBorder="1" applyAlignment="1" applyProtection="1">
      <alignment horizontal="left" vertical="center" wrapText="1"/>
    </xf>
    <xf numFmtId="2" fontId="6" fillId="2" borderId="0" xfId="1" applyNumberFormat="1" applyFont="1" applyFill="1" applyBorder="1" applyAlignment="1" applyProtection="1">
      <alignment horizontal="left" vertical="center" wrapText="1"/>
    </xf>
    <xf numFmtId="165" fontId="15" fillId="0" borderId="0" xfId="0" applyNumberFormat="1" applyFont="1" applyAlignment="1" applyProtection="1">
      <alignment horizontal="right" vertical="center" wrapText="1"/>
      <protection locked="0"/>
    </xf>
    <xf numFmtId="165" fontId="15" fillId="38" borderId="0" xfId="0" applyNumberFormat="1" applyFont="1" applyFill="1" applyAlignment="1" applyProtection="1">
      <alignment horizontal="right" vertical="center" wrapText="1"/>
      <protection locked="0"/>
    </xf>
    <xf numFmtId="165" fontId="15" fillId="0" borderId="0" xfId="0" applyNumberFormat="1" applyFont="1" applyAlignment="1" applyProtection="1">
      <alignment horizontal="right" vertical="top" wrapText="1"/>
      <protection locked="0"/>
    </xf>
    <xf numFmtId="165" fontId="17" fillId="38" borderId="0" xfId="0" applyNumberFormat="1" applyFont="1" applyFill="1" applyAlignment="1" applyProtection="1">
      <alignment horizontal="right" vertical="center" wrapText="1"/>
      <protection locked="0"/>
    </xf>
    <xf numFmtId="165" fontId="15" fillId="4" borderId="0" xfId="0" applyNumberFormat="1" applyFont="1" applyFill="1" applyAlignment="1" applyProtection="1">
      <alignment horizontal="right" vertical="center" wrapText="1"/>
      <protection locked="0"/>
    </xf>
    <xf numFmtId="165" fontId="73" fillId="38" borderId="0" xfId="0" applyNumberFormat="1" applyFont="1" applyFill="1" applyAlignment="1" applyProtection="1">
      <alignment horizontal="right" vertical="center" wrapText="1"/>
      <protection locked="0"/>
    </xf>
    <xf numFmtId="165" fontId="19" fillId="4" borderId="0" xfId="0" applyNumberFormat="1" applyFont="1" applyFill="1" applyAlignment="1" applyProtection="1">
      <alignment horizontal="right" vertical="center" wrapText="1"/>
      <protection locked="0"/>
    </xf>
    <xf numFmtId="165" fontId="19" fillId="0" borderId="0" xfId="0" applyNumberFormat="1" applyFont="1" applyAlignment="1" applyProtection="1">
      <alignment horizontal="right" vertical="center" wrapText="1"/>
      <protection locked="0"/>
    </xf>
    <xf numFmtId="0" fontId="155" fillId="0" borderId="0" xfId="0" applyFont="1" applyAlignment="1">
      <alignment vertical="center"/>
    </xf>
    <xf numFmtId="0" fontId="11" fillId="0" borderId="0" xfId="0" applyFont="1" applyAlignment="1">
      <alignment vertical="center"/>
    </xf>
    <xf numFmtId="0" fontId="157" fillId="0" borderId="0" xfId="0" applyFont="1" applyAlignment="1">
      <alignment vertical="center"/>
    </xf>
    <xf numFmtId="0" fontId="154" fillId="0" borderId="0" xfId="0" applyFont="1" applyAlignment="1">
      <alignment vertical="center"/>
    </xf>
    <xf numFmtId="17" fontId="154" fillId="0" borderId="0" xfId="0" applyNumberFormat="1" applyFont="1" applyAlignment="1">
      <alignment vertical="center"/>
    </xf>
    <xf numFmtId="0" fontId="158" fillId="0" borderId="0" xfId="0" applyFont="1" applyAlignment="1">
      <alignment vertical="center"/>
    </xf>
    <xf numFmtId="0" fontId="156" fillId="0" borderId="0" xfId="0" applyFont="1" applyAlignment="1">
      <alignment vertical="center"/>
    </xf>
    <xf numFmtId="16" fontId="17" fillId="0" borderId="0" xfId="0" applyNumberFormat="1" applyFont="1" applyAlignment="1">
      <alignment horizontal="right" vertical="center" wrapText="1"/>
    </xf>
    <xf numFmtId="0" fontId="7" fillId="2" borderId="0" xfId="0" applyFont="1" applyFill="1" applyAlignment="1">
      <alignment horizontal="left" vertical="center" wrapText="1"/>
    </xf>
    <xf numFmtId="0" fontId="10" fillId="2" borderId="0" xfId="0" applyFont="1" applyFill="1" applyAlignment="1">
      <alignment horizontal="left" vertical="center" wrapText="1"/>
    </xf>
    <xf numFmtId="11" fontId="6" fillId="2" borderId="0" xfId="0" applyNumberFormat="1" applyFont="1" applyFill="1" applyAlignment="1">
      <alignment horizontal="left" vertical="center" wrapText="1"/>
    </xf>
    <xf numFmtId="0" fontId="6" fillId="2" borderId="0" xfId="0" applyFont="1" applyFill="1" applyAlignment="1">
      <alignment vertical="center" wrapText="1"/>
    </xf>
    <xf numFmtId="0" fontId="8" fillId="2" borderId="0" xfId="0" applyFont="1" applyFill="1" applyAlignment="1">
      <alignment horizontal="left" vertical="center" wrapText="1"/>
    </xf>
    <xf numFmtId="4" fontId="128" fillId="0" borderId="0" xfId="307" applyNumberFormat="1" applyFont="1" applyAlignment="1" applyProtection="1">
      <alignment horizontal="right" vertical="center"/>
      <protection locked="0"/>
    </xf>
    <xf numFmtId="4" fontId="127" fillId="0" borderId="0" xfId="307" applyNumberFormat="1" applyFont="1" applyAlignment="1" applyProtection="1">
      <alignment horizontal="right" vertical="center"/>
      <protection locked="0"/>
    </xf>
    <xf numFmtId="4" fontId="127" fillId="0" borderId="0" xfId="307" applyNumberFormat="1" applyFont="1" applyProtection="1">
      <protection locked="0"/>
    </xf>
    <xf numFmtId="4" fontId="127" fillId="0" borderId="24" xfId="307" applyNumberFormat="1" applyFont="1" applyBorder="1" applyAlignment="1" applyProtection="1">
      <alignment horizontal="right" vertical="center"/>
      <protection locked="0"/>
    </xf>
    <xf numFmtId="165" fontId="128" fillId="0" borderId="0" xfId="393" applyNumberFormat="1" applyFont="1" applyAlignment="1" applyProtection="1">
      <alignment vertical="center"/>
      <protection locked="0"/>
    </xf>
    <xf numFmtId="165" fontId="128" fillId="0" borderId="24" xfId="393" applyNumberFormat="1" applyFont="1" applyBorder="1" applyAlignment="1" applyProtection="1">
      <alignment vertical="center"/>
      <protection locked="0"/>
    </xf>
    <xf numFmtId="165" fontId="128" fillId="0" borderId="0" xfId="393" applyNumberFormat="1" applyFont="1" applyAlignment="1" applyProtection="1">
      <alignment horizontal="center" vertical="center"/>
      <protection locked="0"/>
    </xf>
    <xf numFmtId="0" fontId="73" fillId="0" borderId="0" xfId="0" applyFont="1" applyAlignment="1">
      <alignment horizontal="left" vertical="center" wrapText="1"/>
    </xf>
    <xf numFmtId="0" fontId="19" fillId="0" borderId="0" xfId="0" applyFont="1" applyAlignment="1">
      <alignment horizontal="left" vertical="center" wrapText="1"/>
    </xf>
    <xf numFmtId="165" fontId="19" fillId="0" borderId="0" xfId="0" applyNumberFormat="1" applyFont="1" applyAlignment="1">
      <alignment horizontal="right" vertical="center" wrapText="1"/>
    </xf>
    <xf numFmtId="0" fontId="152" fillId="0" borderId="0" xfId="0" applyFont="1" applyAlignment="1">
      <alignment horizontal="center" vertical="top" wrapText="1"/>
    </xf>
    <xf numFmtId="2" fontId="152" fillId="0" borderId="0" xfId="1" applyNumberFormat="1" applyFont="1" applyFill="1" applyBorder="1" applyAlignment="1" applyProtection="1">
      <alignment horizontal="center" vertical="top" wrapText="1"/>
    </xf>
    <xf numFmtId="0" fontId="152" fillId="0" borderId="0" xfId="0" applyFont="1" applyAlignment="1">
      <alignment vertical="top" wrapText="1"/>
    </xf>
    <xf numFmtId="2" fontId="152" fillId="0" borderId="0" xfId="1" applyNumberFormat="1" applyFont="1" applyFill="1" applyBorder="1" applyAlignment="1" applyProtection="1">
      <alignment vertical="top" wrapText="1"/>
    </xf>
    <xf numFmtId="0" fontId="73" fillId="0" borderId="0" xfId="0" applyFont="1" applyAlignment="1">
      <alignment horizontal="right" vertical="center" wrapText="1"/>
    </xf>
    <xf numFmtId="0" fontId="151" fillId="0" borderId="0" xfId="0" applyFont="1" applyAlignment="1">
      <alignment vertical="top" wrapText="1"/>
    </xf>
    <xf numFmtId="2" fontId="151" fillId="0" borderId="0" xfId="1" applyNumberFormat="1" applyFont="1" applyFill="1" applyBorder="1" applyAlignment="1" applyProtection="1">
      <alignment vertical="top" wrapText="1"/>
    </xf>
    <xf numFmtId="0" fontId="12" fillId="0" borderId="0" xfId="0" applyFont="1" applyAlignment="1">
      <alignment horizontal="left" vertical="center" wrapText="1"/>
    </xf>
    <xf numFmtId="16" fontId="19" fillId="0" borderId="0" xfId="0" applyNumberFormat="1" applyFont="1" applyAlignment="1">
      <alignment horizontal="right" vertical="center" wrapText="1"/>
    </xf>
    <xf numFmtId="0" fontId="19" fillId="0" borderId="0" xfId="0" applyFont="1" applyAlignment="1">
      <alignment horizontal="right" vertical="center" wrapText="1"/>
    </xf>
    <xf numFmtId="0" fontId="73" fillId="4" borderId="0" xfId="0" applyFont="1" applyFill="1" applyAlignment="1">
      <alignment horizontal="left" vertical="center" wrapText="1"/>
    </xf>
    <xf numFmtId="0" fontId="19" fillId="4" borderId="0" xfId="0" applyFont="1" applyFill="1" applyAlignment="1">
      <alignment horizontal="left" vertical="center" wrapText="1"/>
    </xf>
    <xf numFmtId="165" fontId="19" fillId="4" borderId="0" xfId="0" applyNumberFormat="1" applyFont="1" applyFill="1" applyAlignment="1">
      <alignment horizontal="right" vertical="center" wrapText="1"/>
    </xf>
    <xf numFmtId="0" fontId="73" fillId="2" borderId="0" xfId="0" applyFont="1" applyFill="1" applyAlignment="1">
      <alignment horizontal="left" vertical="center" wrapText="1"/>
    </xf>
    <xf numFmtId="0" fontId="19" fillId="2" borderId="0" xfId="0" applyFont="1" applyFill="1" applyAlignment="1">
      <alignment horizontal="left" vertical="center" wrapText="1"/>
    </xf>
    <xf numFmtId="2" fontId="19" fillId="2" borderId="0" xfId="1" applyNumberFormat="1" applyFont="1" applyFill="1" applyBorder="1" applyAlignment="1" applyProtection="1">
      <alignment horizontal="left" vertical="center" wrapText="1"/>
    </xf>
    <xf numFmtId="165" fontId="19" fillId="2" borderId="0" xfId="0" applyNumberFormat="1" applyFont="1" applyFill="1" applyAlignment="1">
      <alignment horizontal="right" vertical="center" wrapText="1"/>
    </xf>
    <xf numFmtId="0" fontId="73" fillId="38" borderId="0" xfId="0" applyFont="1" applyFill="1" applyAlignment="1">
      <alignment horizontal="left" vertical="center" wrapText="1"/>
    </xf>
    <xf numFmtId="0" fontId="19" fillId="38" borderId="0" xfId="0" applyFont="1" applyFill="1" applyAlignment="1">
      <alignment horizontal="left" vertical="center" wrapText="1"/>
    </xf>
    <xf numFmtId="2" fontId="19" fillId="38" borderId="0" xfId="1" applyNumberFormat="1" applyFont="1" applyFill="1" applyBorder="1" applyAlignment="1" applyProtection="1">
      <alignment horizontal="left" vertical="center" wrapText="1"/>
    </xf>
    <xf numFmtId="165" fontId="19" fillId="38" borderId="0" xfId="0" applyNumberFormat="1" applyFont="1" applyFill="1" applyAlignment="1">
      <alignment horizontal="right" vertical="center" wrapText="1"/>
    </xf>
    <xf numFmtId="0" fontId="6" fillId="38" borderId="0" xfId="0" applyFont="1" applyFill="1" applyAlignment="1">
      <alignment horizontal="left" vertical="center" wrapText="1"/>
    </xf>
    <xf numFmtId="0" fontId="19" fillId="0" borderId="0" xfId="0" applyFont="1" applyAlignment="1">
      <alignment horizontal="left" vertical="top" wrapText="1"/>
    </xf>
    <xf numFmtId="2" fontId="19" fillId="0" borderId="0" xfId="1" applyNumberFormat="1" applyFont="1" applyFill="1" applyBorder="1" applyAlignment="1" applyProtection="1">
      <alignment horizontal="left" vertical="top" wrapText="1"/>
    </xf>
    <xf numFmtId="165" fontId="19" fillId="0" borderId="0" xfId="0" applyNumberFormat="1" applyFont="1" applyAlignment="1">
      <alignment horizontal="right" vertical="top" wrapText="1"/>
    </xf>
    <xf numFmtId="2" fontId="19" fillId="0" borderId="0" xfId="2" applyNumberFormat="1" applyFont="1" applyFill="1" applyBorder="1" applyAlignment="1" applyProtection="1">
      <alignment horizontal="right" vertical="center" wrapText="1"/>
    </xf>
    <xf numFmtId="2" fontId="19" fillId="0" borderId="0" xfId="1" applyNumberFormat="1" applyFont="1" applyFill="1" applyBorder="1" applyAlignment="1" applyProtection="1">
      <alignment horizontal="right" vertical="center" wrapText="1"/>
    </xf>
    <xf numFmtId="0" fontId="15" fillId="2" borderId="0" xfId="0" applyFont="1" applyFill="1" applyAlignment="1">
      <alignment horizontal="left" vertical="center" wrapText="1"/>
    </xf>
    <xf numFmtId="0" fontId="6" fillId="4" borderId="0" xfId="0" applyFont="1" applyFill="1" applyAlignment="1">
      <alignment horizontal="left" vertical="center" wrapText="1"/>
    </xf>
    <xf numFmtId="0" fontId="153" fillId="0" borderId="0" xfId="0" applyFont="1" applyAlignment="1">
      <alignment horizontal="left" vertical="center" wrapText="1"/>
    </xf>
    <xf numFmtId="16" fontId="73" fillId="38" borderId="0" xfId="0" applyNumberFormat="1" applyFont="1" applyFill="1" applyAlignment="1">
      <alignment horizontal="left" vertical="center" wrapText="1"/>
    </xf>
    <xf numFmtId="49" fontId="151" fillId="0" borderId="0" xfId="0" applyNumberFormat="1" applyFont="1" applyAlignment="1">
      <alignment horizontal="left" vertical="center"/>
    </xf>
    <xf numFmtId="165" fontId="73" fillId="38" borderId="0" xfId="0" applyNumberFormat="1" applyFont="1" applyFill="1" applyAlignment="1">
      <alignment horizontal="right" vertical="center" wrapText="1"/>
    </xf>
    <xf numFmtId="0" fontId="6" fillId="5" borderId="0" xfId="0" applyFont="1" applyFill="1" applyAlignment="1">
      <alignment horizontal="left" vertical="center" wrapText="1"/>
    </xf>
    <xf numFmtId="0" fontId="8" fillId="0" borderId="0" xfId="0" applyFont="1" applyAlignment="1">
      <alignment horizontal="left" vertical="center" wrapText="1"/>
    </xf>
    <xf numFmtId="0" fontId="8" fillId="5" borderId="0" xfId="0" applyFont="1" applyFill="1" applyAlignment="1">
      <alignment horizontal="left" vertical="center" wrapText="1"/>
    </xf>
    <xf numFmtId="0" fontId="73" fillId="38" borderId="0" xfId="0" applyFont="1" applyFill="1" applyAlignment="1">
      <alignment horizontal="right" vertical="center" wrapText="1"/>
    </xf>
    <xf numFmtId="2" fontId="73" fillId="38" borderId="0" xfId="1" applyNumberFormat="1" applyFont="1" applyFill="1" applyBorder="1" applyAlignment="1" applyProtection="1">
      <alignment horizontal="right" vertical="center" wrapText="1"/>
    </xf>
    <xf numFmtId="165" fontId="19" fillId="38" borderId="3" xfId="0" applyNumberFormat="1" applyFont="1" applyFill="1" applyBorder="1" applyAlignment="1">
      <alignment horizontal="right" vertical="center" wrapText="1"/>
    </xf>
    <xf numFmtId="0" fontId="6" fillId="0" borderId="3" xfId="0" applyFont="1" applyBorder="1" applyAlignment="1">
      <alignment horizontal="left" vertical="center" wrapText="1"/>
    </xf>
    <xf numFmtId="0" fontId="6" fillId="5" borderId="3" xfId="0" applyFont="1" applyFill="1" applyBorder="1" applyAlignment="1">
      <alignment horizontal="left" vertical="center" wrapText="1"/>
    </xf>
    <xf numFmtId="165" fontId="19" fillId="0" borderId="2" xfId="0" applyNumberFormat="1" applyFont="1" applyBorder="1" applyAlignment="1">
      <alignment horizontal="right" vertical="center" wrapText="1"/>
    </xf>
    <xf numFmtId="0" fontId="6" fillId="0" borderId="2" xfId="0" applyFont="1" applyBorder="1" applyAlignment="1">
      <alignment horizontal="left" vertical="center" wrapText="1"/>
    </xf>
    <xf numFmtId="0" fontId="6" fillId="2" borderId="2" xfId="0" applyFont="1" applyFill="1" applyBorder="1" applyAlignment="1">
      <alignment horizontal="left" vertical="center" wrapText="1"/>
    </xf>
    <xf numFmtId="0" fontId="75" fillId="4" borderId="0" xfId="0" applyFont="1" applyFill="1" applyAlignment="1">
      <alignment horizontal="left" vertical="center" wrapText="1"/>
    </xf>
    <xf numFmtId="0" fontId="75" fillId="0" borderId="0" xfId="0" applyFont="1" applyAlignment="1">
      <alignment horizontal="left" vertical="center" wrapText="1"/>
    </xf>
    <xf numFmtId="0" fontId="19" fillId="0" borderId="24" xfId="0" applyFont="1" applyBorder="1" applyAlignment="1">
      <alignment horizontal="right" vertical="center" wrapText="1"/>
    </xf>
    <xf numFmtId="0" fontId="151" fillId="0" borderId="24" xfId="0" applyFont="1" applyBorder="1" applyAlignment="1">
      <alignment vertical="top" wrapText="1"/>
    </xf>
    <xf numFmtId="2" fontId="151" fillId="0" borderId="24" xfId="1" applyNumberFormat="1" applyFont="1" applyFill="1" applyBorder="1" applyAlignment="1" applyProtection="1">
      <alignment vertical="top" wrapText="1"/>
    </xf>
    <xf numFmtId="165" fontId="19" fillId="0" borderId="24" xfId="0" applyNumberFormat="1" applyFont="1" applyBorder="1" applyAlignment="1">
      <alignment horizontal="right" vertical="center" wrapText="1"/>
    </xf>
    <xf numFmtId="0" fontId="19" fillId="0" borderId="24" xfId="0" applyFont="1" applyBorder="1" applyAlignment="1">
      <alignment horizontal="left" vertical="center" wrapText="1"/>
    </xf>
    <xf numFmtId="165" fontId="6" fillId="0" borderId="0" xfId="0" applyNumberFormat="1" applyFont="1" applyAlignment="1">
      <alignment horizontal="right" vertical="center" wrapText="1"/>
    </xf>
    <xf numFmtId="0" fontId="150" fillId="0" borderId="0" xfId="0" applyFont="1" applyAlignment="1">
      <alignment horizontal="left" vertical="center" wrapText="1"/>
    </xf>
    <xf numFmtId="0" fontId="150" fillId="2" borderId="0" xfId="0" applyFont="1" applyFill="1" applyAlignment="1">
      <alignment horizontal="left" vertical="center" wrapText="1"/>
    </xf>
    <xf numFmtId="165" fontId="6" fillId="2" borderId="0" xfId="0" applyNumberFormat="1" applyFont="1" applyFill="1" applyAlignment="1">
      <alignment horizontal="right" vertical="center" wrapText="1"/>
    </xf>
    <xf numFmtId="165" fontId="19" fillId="38" borderId="0" xfId="0" applyNumberFormat="1" applyFont="1" applyFill="1" applyAlignment="1" applyProtection="1">
      <alignment horizontal="right" vertical="center" wrapText="1"/>
      <protection locked="0"/>
    </xf>
    <xf numFmtId="165" fontId="19" fillId="0" borderId="0" xfId="0" applyNumberFormat="1" applyFont="1" applyAlignment="1" applyProtection="1">
      <alignment horizontal="right" vertical="top" wrapText="1"/>
      <protection locked="0"/>
    </xf>
    <xf numFmtId="165" fontId="19" fillId="38" borderId="3" xfId="0" applyNumberFormat="1" applyFont="1" applyFill="1" applyBorder="1" applyAlignment="1" applyProtection="1">
      <alignment horizontal="right" vertical="center" wrapText="1"/>
      <protection locked="0"/>
    </xf>
    <xf numFmtId="16" fontId="15" fillId="0" borderId="0" xfId="0" applyNumberFormat="1" applyFont="1" applyAlignment="1">
      <alignment horizontal="right" vertical="center" wrapText="1"/>
    </xf>
    <xf numFmtId="0" fontId="21" fillId="0" borderId="0" xfId="0" applyFont="1" applyAlignment="1">
      <alignment horizontal="left" vertical="center" wrapText="1"/>
    </xf>
    <xf numFmtId="0" fontId="17" fillId="4" borderId="0" xfId="0" applyFont="1" applyFill="1" applyAlignment="1">
      <alignment horizontal="left" vertical="center" wrapText="1"/>
    </xf>
    <xf numFmtId="0" fontId="15" fillId="4" borderId="0" xfId="0" applyFont="1" applyFill="1" applyAlignment="1">
      <alignment horizontal="left" vertical="center" wrapText="1"/>
    </xf>
    <xf numFmtId="165" fontId="15" fillId="4" borderId="0" xfId="0" applyNumberFormat="1" applyFont="1" applyFill="1" applyAlignment="1">
      <alignment horizontal="right" vertical="center" wrapText="1"/>
    </xf>
    <xf numFmtId="0" fontId="17" fillId="38" borderId="0" xfId="0" applyFont="1" applyFill="1" applyAlignment="1">
      <alignment horizontal="left" vertical="center" wrapText="1"/>
    </xf>
    <xf numFmtId="0" fontId="15" fillId="38" borderId="0" xfId="0" applyFont="1" applyFill="1" applyAlignment="1">
      <alignment horizontal="left" vertical="center" wrapText="1"/>
    </xf>
    <xf numFmtId="165" fontId="15" fillId="38" borderId="0" xfId="0" applyNumberFormat="1" applyFont="1" applyFill="1" applyAlignment="1">
      <alignment horizontal="right" vertical="center" wrapText="1"/>
    </xf>
    <xf numFmtId="0" fontId="6" fillId="3" borderId="0" xfId="0" applyFont="1" applyFill="1" applyAlignment="1">
      <alignment horizontal="left" vertical="center" wrapText="1"/>
    </xf>
    <xf numFmtId="0" fontId="15" fillId="0" borderId="0" xfId="0" applyFont="1" applyAlignment="1">
      <alignment vertical="center" wrapText="1"/>
    </xf>
    <xf numFmtId="0" fontId="17" fillId="38" borderId="0" xfId="0" applyFont="1" applyFill="1" applyAlignment="1">
      <alignment vertical="center" wrapText="1"/>
    </xf>
    <xf numFmtId="0" fontId="17" fillId="0" borderId="0" xfId="0" applyFont="1" applyAlignment="1">
      <alignment vertical="center" wrapText="1"/>
    </xf>
    <xf numFmtId="0" fontId="15" fillId="0" borderId="0" xfId="0" applyFont="1" applyAlignment="1">
      <alignment horizontal="left" vertical="top" wrapText="1"/>
    </xf>
    <xf numFmtId="0" fontId="15" fillId="0" borderId="0" xfId="0" applyFont="1" applyAlignment="1">
      <alignment horizontal="right" vertical="top" wrapText="1"/>
    </xf>
    <xf numFmtId="165" fontId="15" fillId="0" borderId="0" xfId="0" applyNumberFormat="1" applyFont="1" applyAlignment="1">
      <alignment horizontal="right" vertical="top" wrapText="1"/>
    </xf>
    <xf numFmtId="0" fontId="6" fillId="0" borderId="0" xfId="0" applyFont="1" applyAlignment="1">
      <alignment horizontal="left" vertical="top" wrapText="1"/>
    </xf>
    <xf numFmtId="0" fontId="15" fillId="5" borderId="0" xfId="0" applyFont="1" applyFill="1" applyAlignment="1">
      <alignment horizontal="left" vertical="center" wrapText="1"/>
    </xf>
    <xf numFmtId="0" fontId="15" fillId="0" borderId="0" xfId="0" applyFont="1" applyAlignment="1">
      <alignment vertical="top" wrapText="1"/>
    </xf>
    <xf numFmtId="0" fontId="15" fillId="2" borderId="0" xfId="0" applyFont="1" applyFill="1" applyAlignment="1">
      <alignment horizontal="left" vertical="top" wrapText="1"/>
    </xf>
    <xf numFmtId="0" fontId="15" fillId="0" borderId="0" xfId="0" applyFont="1" applyAlignment="1">
      <alignment horizontal="left" wrapText="1"/>
    </xf>
    <xf numFmtId="0" fontId="15" fillId="38" borderId="0" xfId="0" applyFont="1" applyFill="1" applyAlignment="1">
      <alignment horizontal="right" vertical="center" wrapText="1"/>
    </xf>
    <xf numFmtId="165" fontId="17" fillId="38" borderId="0" xfId="0" applyNumberFormat="1" applyFont="1" applyFill="1" applyAlignment="1">
      <alignment horizontal="right" vertical="center" wrapText="1"/>
    </xf>
    <xf numFmtId="0" fontId="18" fillId="0" borderId="0" xfId="0" applyFont="1" applyAlignment="1">
      <alignment horizontal="left" vertical="center" wrapText="1"/>
    </xf>
    <xf numFmtId="0" fontId="18" fillId="2" borderId="0" xfId="0" applyFont="1" applyFill="1" applyAlignment="1">
      <alignment horizontal="left" vertical="center" wrapText="1"/>
    </xf>
    <xf numFmtId="0" fontId="18" fillId="0" borderId="0" xfId="0" applyFont="1" applyAlignment="1">
      <alignment horizontal="left" vertical="top" wrapText="1"/>
    </xf>
    <xf numFmtId="0" fontId="18" fillId="2" borderId="0" xfId="0" applyFont="1" applyFill="1" applyAlignment="1">
      <alignment horizontal="left" vertical="top" wrapText="1"/>
    </xf>
    <xf numFmtId="0" fontId="17" fillId="4" borderId="0" xfId="0" applyFont="1" applyFill="1" applyAlignment="1">
      <alignment vertical="center" wrapText="1"/>
    </xf>
    <xf numFmtId="0" fontId="21" fillId="4" borderId="0" xfId="0" applyFont="1" applyFill="1" applyAlignment="1">
      <alignment horizontal="left" vertical="center" wrapText="1"/>
    </xf>
    <xf numFmtId="0" fontId="17" fillId="38" borderId="0" xfId="0" applyFont="1" applyFill="1" applyAlignment="1">
      <alignment horizontal="left" vertical="top" wrapText="1"/>
    </xf>
    <xf numFmtId="0" fontId="15" fillId="0" borderId="0" xfId="0" quotePrefix="1" applyFont="1" applyAlignment="1">
      <alignment horizontal="left" vertical="center" wrapText="1"/>
    </xf>
    <xf numFmtId="0" fontId="17" fillId="38" borderId="0" xfId="0" applyFont="1" applyFill="1" applyAlignment="1">
      <alignment horizontal="right" vertical="center" wrapText="1"/>
    </xf>
    <xf numFmtId="0" fontId="15" fillId="4" borderId="0" xfId="0" applyFont="1" applyFill="1" applyAlignment="1">
      <alignment horizontal="right" vertical="center" wrapText="1"/>
    </xf>
    <xf numFmtId="165" fontId="6" fillId="0" borderId="0" xfId="0" applyNumberFormat="1" applyFont="1" applyAlignment="1">
      <alignment horizontal="left" vertical="center" wrapText="1"/>
    </xf>
    <xf numFmtId="14" fontId="15" fillId="0" borderId="0" xfId="0" applyNumberFormat="1" applyFont="1" applyAlignment="1">
      <alignment horizontal="left" vertical="center" wrapText="1"/>
    </xf>
    <xf numFmtId="0" fontId="74" fillId="38" borderId="0" xfId="0" applyFont="1" applyFill="1" applyAlignment="1">
      <alignment horizontal="left" vertical="center" wrapTex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6" fillId="0" borderId="0" xfId="0" applyFont="1" applyAlignment="1">
      <alignment vertical="top" wrapText="1"/>
    </xf>
    <xf numFmtId="0" fontId="16" fillId="5" borderId="0" xfId="0" applyFont="1" applyFill="1" applyAlignment="1">
      <alignment horizontal="left" vertical="center" wrapText="1"/>
    </xf>
    <xf numFmtId="0" fontId="21" fillId="38" borderId="0" xfId="0" applyFont="1" applyFill="1" applyAlignment="1">
      <alignment horizontal="left" vertical="center" wrapText="1"/>
    </xf>
    <xf numFmtId="0" fontId="19" fillId="0" borderId="0" xfId="0" applyFont="1" applyAlignment="1">
      <alignment horizontal="right" vertical="top" wrapText="1"/>
    </xf>
    <xf numFmtId="0" fontId="19" fillId="0" borderId="0" xfId="0" applyFont="1" applyAlignment="1">
      <alignment horizontal="left" vertical="top"/>
    </xf>
    <xf numFmtId="0" fontId="20" fillId="0" borderId="0" xfId="0" applyFont="1" applyAlignment="1">
      <alignment horizontal="left" vertical="center" wrapText="1"/>
    </xf>
    <xf numFmtId="0" fontId="20" fillId="4" borderId="0" xfId="0" applyFont="1" applyFill="1" applyAlignment="1">
      <alignment horizontal="left" vertical="center" wrapText="1"/>
    </xf>
    <xf numFmtId="165" fontId="15" fillId="2" borderId="0" xfId="0" applyNumberFormat="1" applyFont="1" applyFill="1" applyAlignment="1">
      <alignment horizontal="right" vertical="center" wrapText="1"/>
    </xf>
    <xf numFmtId="0" fontId="76" fillId="4" borderId="0" xfId="0" applyFont="1" applyFill="1" applyAlignment="1">
      <alignment horizontal="left" vertical="center" wrapText="1"/>
    </xf>
    <xf numFmtId="0" fontId="15" fillId="0" borderId="0" xfId="0" quotePrefix="1" applyFont="1" applyAlignment="1">
      <alignment horizontal="left" vertical="top" wrapText="1"/>
    </xf>
    <xf numFmtId="0" fontId="15" fillId="0" borderId="0" xfId="0" quotePrefix="1" applyFont="1" applyAlignment="1">
      <alignment horizontal="right" vertical="center" wrapText="1"/>
    </xf>
    <xf numFmtId="0" fontId="70" fillId="0" borderId="0" xfId="0" applyFont="1" applyAlignment="1">
      <alignment horizontal="left" vertical="center" wrapText="1"/>
    </xf>
    <xf numFmtId="0" fontId="127" fillId="0" borderId="0" xfId="307" applyFont="1"/>
    <xf numFmtId="0" fontId="126" fillId="0" borderId="0" xfId="307" applyFont="1" applyAlignment="1">
      <alignment horizontal="left"/>
    </xf>
    <xf numFmtId="0" fontId="128" fillId="0" borderId="0" xfId="307" applyFont="1"/>
    <xf numFmtId="0" fontId="126" fillId="0" borderId="0" xfId="307" applyFont="1"/>
    <xf numFmtId="1" fontId="128" fillId="0" borderId="0" xfId="307" applyNumberFormat="1" applyFont="1" applyAlignment="1">
      <alignment horizontal="center"/>
    </xf>
    <xf numFmtId="0" fontId="128" fillId="0" borderId="0" xfId="307" applyFont="1" applyAlignment="1">
      <alignment horizontal="justify" vertical="justify"/>
    </xf>
    <xf numFmtId="0" fontId="128" fillId="0" borderId="0" xfId="307" applyFont="1" applyAlignment="1">
      <alignment horizontal="center"/>
    </xf>
    <xf numFmtId="4" fontId="128" fillId="0" borderId="0" xfId="307" applyNumberFormat="1" applyFont="1"/>
    <xf numFmtId="4" fontId="126" fillId="0" borderId="0" xfId="307" applyNumberFormat="1" applyFont="1"/>
    <xf numFmtId="1" fontId="126" fillId="0" borderId="0" xfId="307" applyNumberFormat="1" applyFont="1" applyAlignment="1">
      <alignment horizontal="center" vertical="center"/>
    </xf>
    <xf numFmtId="0" fontId="127" fillId="0" borderId="0" xfId="307" applyFont="1" applyAlignment="1">
      <alignment horizontal="center"/>
    </xf>
    <xf numFmtId="2" fontId="128" fillId="0" borderId="0" xfId="307" applyNumberFormat="1" applyFont="1" applyAlignment="1">
      <alignment horizontal="right" vertical="center"/>
    </xf>
    <xf numFmtId="2" fontId="126" fillId="0" borderId="0" xfId="307" applyNumberFormat="1" applyFont="1"/>
    <xf numFmtId="1" fontId="130" fillId="0" borderId="0" xfId="307" applyNumberFormat="1" applyFont="1" applyAlignment="1">
      <alignment horizontal="center" vertical="center"/>
    </xf>
    <xf numFmtId="0" fontId="130" fillId="0" borderId="0" xfId="307" applyFont="1"/>
    <xf numFmtId="2" fontId="127" fillId="0" borderId="0" xfId="307" applyNumberFormat="1" applyFont="1" applyAlignment="1">
      <alignment horizontal="right" vertical="center"/>
    </xf>
    <xf numFmtId="2" fontId="130" fillId="0" borderId="0" xfId="307" applyNumberFormat="1" applyFont="1"/>
    <xf numFmtId="0" fontId="128" fillId="0" borderId="0" xfId="307" applyFont="1" applyAlignment="1">
      <alignment horizontal="left" vertical="top" wrapText="1"/>
    </xf>
    <xf numFmtId="1" fontId="128" fillId="0" borderId="0" xfId="307" applyNumberFormat="1" applyFont="1" applyAlignment="1">
      <alignment horizontal="center" vertical="top" wrapText="1"/>
    </xf>
    <xf numFmtId="0" fontId="128" fillId="0" borderId="0" xfId="307" applyFont="1" applyAlignment="1">
      <alignment horizontal="justify" wrapText="1"/>
    </xf>
    <xf numFmtId="0" fontId="128" fillId="0" borderId="29" xfId="307" applyFont="1" applyBorder="1" applyAlignment="1">
      <alignment horizontal="center" vertical="top" wrapText="1"/>
    </xf>
    <xf numFmtId="4" fontId="128" fillId="0" borderId="29" xfId="307" applyNumberFormat="1" applyFont="1" applyBorder="1" applyAlignment="1">
      <alignment horizontal="right" vertical="top" wrapText="1"/>
    </xf>
    <xf numFmtId="49" fontId="131" fillId="0" borderId="0" xfId="307" applyNumberFormat="1" applyFont="1" applyAlignment="1">
      <alignment horizontal="center" vertical="center"/>
    </xf>
    <xf numFmtId="49" fontId="128" fillId="0" borderId="0" xfId="307" applyNumberFormat="1" applyFont="1" applyAlignment="1">
      <alignment wrapText="1"/>
    </xf>
    <xf numFmtId="49" fontId="132" fillId="0" borderId="0" xfId="307" applyNumberFormat="1" applyFont="1" applyAlignment="1">
      <alignment horizontal="center" vertical="center"/>
    </xf>
    <xf numFmtId="49" fontId="108" fillId="0" borderId="0" xfId="307" applyNumberFormat="1" applyFont="1" applyAlignment="1">
      <alignment wrapText="1"/>
    </xf>
    <xf numFmtId="0" fontId="130" fillId="0" borderId="0" xfId="307" applyFont="1" applyAlignment="1">
      <alignment horizontal="justify" vertical="justify"/>
    </xf>
    <xf numFmtId="0" fontId="127" fillId="0" borderId="0" xfId="307" applyFont="1" applyAlignment="1">
      <alignment horizontal="justify" vertical="justify"/>
    </xf>
    <xf numFmtId="49" fontId="128" fillId="0" borderId="0" xfId="307" applyNumberFormat="1" applyFont="1"/>
    <xf numFmtId="49" fontId="135" fillId="0" borderId="0" xfId="307" applyNumberFormat="1" applyFont="1" applyAlignment="1">
      <alignment wrapText="1"/>
    </xf>
    <xf numFmtId="0" fontId="131" fillId="0" borderId="0" xfId="307" applyFont="1"/>
    <xf numFmtId="165" fontId="126" fillId="0" borderId="0" xfId="307" applyNumberFormat="1" applyFont="1"/>
    <xf numFmtId="0" fontId="108" fillId="0" borderId="0" xfId="307" applyFont="1"/>
    <xf numFmtId="49" fontId="131" fillId="0" borderId="0" xfId="307" applyNumberFormat="1" applyFont="1"/>
    <xf numFmtId="4" fontId="127" fillId="0" borderId="0" xfId="307" applyNumberFormat="1" applyFont="1"/>
    <xf numFmtId="49" fontId="132" fillId="0" borderId="0" xfId="307" applyNumberFormat="1" applyFont="1"/>
    <xf numFmtId="49" fontId="127" fillId="0" borderId="0" xfId="307" applyNumberFormat="1" applyFont="1"/>
    <xf numFmtId="49" fontId="126" fillId="0" borderId="0" xfId="307" applyNumberFormat="1" applyFont="1"/>
    <xf numFmtId="0" fontId="130" fillId="0" borderId="0" xfId="307" applyFont="1" applyAlignment="1">
      <alignment horizontal="center"/>
    </xf>
    <xf numFmtId="1" fontId="126" fillId="0" borderId="0" xfId="307" applyNumberFormat="1" applyFont="1" applyAlignment="1">
      <alignment horizontal="center"/>
    </xf>
    <xf numFmtId="49" fontId="126" fillId="0" borderId="0" xfId="307" applyNumberFormat="1" applyFont="1" applyAlignment="1">
      <alignment wrapText="1"/>
    </xf>
    <xf numFmtId="4" fontId="130" fillId="0" borderId="0" xfId="307" applyNumberFormat="1" applyFont="1"/>
    <xf numFmtId="1" fontId="130" fillId="0" borderId="0" xfId="307" applyNumberFormat="1" applyFont="1" applyAlignment="1">
      <alignment horizontal="center"/>
    </xf>
    <xf numFmtId="0" fontId="126" fillId="0" borderId="0" xfId="307" applyFont="1" applyAlignment="1">
      <alignment horizontal="center"/>
    </xf>
    <xf numFmtId="1" fontId="127" fillId="0" borderId="0" xfId="307" applyNumberFormat="1" applyFont="1"/>
    <xf numFmtId="49" fontId="128" fillId="0" borderId="0" xfId="307" quotePrefix="1" applyNumberFormat="1" applyFont="1"/>
    <xf numFmtId="0" fontId="127" fillId="0" borderId="0" xfId="307" quotePrefix="1" applyFont="1"/>
    <xf numFmtId="1" fontId="127" fillId="0" borderId="0" xfId="307" applyNumberFormat="1" applyFont="1" applyAlignment="1">
      <alignment horizontal="center"/>
    </xf>
    <xf numFmtId="0" fontId="128" fillId="0" borderId="0" xfId="307" applyFont="1" applyAlignment="1">
      <alignment wrapText="1"/>
    </xf>
    <xf numFmtId="49" fontId="130" fillId="0" borderId="0" xfId="307" applyNumberFormat="1" applyFont="1"/>
    <xf numFmtId="0" fontId="128" fillId="0" borderId="0" xfId="307" applyFont="1" applyAlignment="1">
      <alignment horizontal="justify" vertical="top"/>
    </xf>
    <xf numFmtId="0" fontId="132" fillId="0" borderId="0" xfId="307" applyFont="1"/>
    <xf numFmtId="0" fontId="128" fillId="0" borderId="0" xfId="307" applyFont="1" applyAlignment="1">
      <alignment horizontal="justify" vertical="top" wrapText="1"/>
    </xf>
    <xf numFmtId="0" fontId="126" fillId="0" borderId="0" xfId="307" applyFont="1" applyAlignment="1">
      <alignment horizontal="justify" vertical="top"/>
    </xf>
    <xf numFmtId="0" fontId="37" fillId="0" borderId="0" xfId="307" applyFont="1" applyAlignment="1">
      <alignment horizontal="center"/>
    </xf>
    <xf numFmtId="0" fontId="138" fillId="0" borderId="0" xfId="307" applyFont="1" applyAlignment="1">
      <alignment horizontal="justify" vertical="top" wrapText="1"/>
    </xf>
    <xf numFmtId="0" fontId="37" fillId="0" borderId="0" xfId="307" applyFont="1"/>
    <xf numFmtId="0" fontId="139" fillId="0" borderId="0" xfId="307" applyFont="1" applyAlignment="1">
      <alignment horizontal="justify" vertical="top" wrapText="1"/>
    </xf>
    <xf numFmtId="0" fontId="140" fillId="0" borderId="0" xfId="307" applyFont="1"/>
    <xf numFmtId="0" fontId="141" fillId="0" borderId="0" xfId="307" applyFont="1" applyAlignment="1">
      <alignment horizontal="justify" vertical="top" wrapText="1"/>
    </xf>
    <xf numFmtId="0" fontId="142" fillId="0" borderId="0" xfId="307" applyFont="1" applyAlignment="1">
      <alignment horizontal="justify" vertical="top" wrapText="1"/>
    </xf>
    <xf numFmtId="0" fontId="130" fillId="0" borderId="24" xfId="307" applyFont="1" applyBorder="1" applyAlignment="1">
      <alignment horizontal="center"/>
    </xf>
    <xf numFmtId="49" fontId="127" fillId="0" borderId="24" xfId="307" applyNumberFormat="1" applyFont="1" applyBorder="1"/>
    <xf numFmtId="0" fontId="127" fillId="0" borderId="24" xfId="307" applyFont="1" applyBorder="1" applyAlignment="1">
      <alignment horizontal="center"/>
    </xf>
    <xf numFmtId="2" fontId="127" fillId="0" borderId="24" xfId="307" applyNumberFormat="1" applyFont="1" applyBorder="1" applyAlignment="1">
      <alignment horizontal="right" vertical="center"/>
    </xf>
    <xf numFmtId="44" fontId="126" fillId="0" borderId="0" xfId="307" applyNumberFormat="1" applyFont="1"/>
    <xf numFmtId="0" fontId="143" fillId="0" borderId="0" xfId="307" applyFont="1"/>
    <xf numFmtId="0" fontId="144" fillId="0" borderId="0" xfId="307" applyFont="1" applyAlignment="1">
      <alignment vertical="center"/>
    </xf>
    <xf numFmtId="0" fontId="140" fillId="0" borderId="0" xfId="307" applyFont="1" applyAlignment="1">
      <alignment horizontal="center"/>
    </xf>
    <xf numFmtId="49" fontId="108" fillId="0" borderId="0" xfId="307" applyNumberFormat="1" applyFont="1" applyAlignment="1">
      <alignment horizontal="justify" vertical="top" wrapText="1"/>
    </xf>
    <xf numFmtId="0" fontId="135" fillId="0" borderId="0" xfId="307" applyFont="1"/>
    <xf numFmtId="49" fontId="108" fillId="0" borderId="0" xfId="307" applyNumberFormat="1" applyFont="1" applyAlignment="1">
      <alignment horizontal="justify" vertical="top"/>
    </xf>
    <xf numFmtId="0" fontId="145" fillId="0" borderId="0" xfId="307" applyFont="1" applyAlignment="1">
      <alignment horizontal="left"/>
    </xf>
    <xf numFmtId="49" fontId="128" fillId="0" borderId="0" xfId="307" applyNumberFormat="1" applyFont="1" applyAlignment="1">
      <alignment horizontal="justify" vertical="top"/>
    </xf>
    <xf numFmtId="49" fontId="127" fillId="0" borderId="0" xfId="307" applyNumberFormat="1" applyFont="1" applyAlignment="1">
      <alignment horizontal="justify" vertical="top"/>
    </xf>
    <xf numFmtId="49" fontId="51" fillId="0" borderId="0" xfId="307" applyNumberFormat="1"/>
    <xf numFmtId="2" fontId="127" fillId="0" borderId="0" xfId="307" applyNumberFormat="1" applyFont="1"/>
    <xf numFmtId="1" fontId="126" fillId="0" borderId="24" xfId="307" applyNumberFormat="1" applyFont="1" applyBorder="1" applyAlignment="1">
      <alignment horizontal="center"/>
    </xf>
    <xf numFmtId="49" fontId="126" fillId="0" borderId="24" xfId="307" applyNumberFormat="1" applyFont="1" applyBorder="1"/>
    <xf numFmtId="0" fontId="128" fillId="0" borderId="24" xfId="307" applyFont="1" applyBorder="1" applyAlignment="1">
      <alignment horizontal="center"/>
    </xf>
    <xf numFmtId="2" fontId="128" fillId="0" borderId="24" xfId="307" applyNumberFormat="1" applyFont="1" applyBorder="1" applyAlignment="1">
      <alignment horizontal="right" vertical="center"/>
    </xf>
    <xf numFmtId="2" fontId="126" fillId="0" borderId="24" xfId="307" applyNumberFormat="1" applyFont="1" applyBorder="1"/>
    <xf numFmtId="165" fontId="135" fillId="0" borderId="0" xfId="307" applyNumberFormat="1" applyFont="1" applyAlignment="1">
      <alignment horizontal="right" vertical="center"/>
    </xf>
    <xf numFmtId="1" fontId="128" fillId="0" borderId="29" xfId="307" applyNumberFormat="1" applyFont="1" applyBorder="1" applyAlignment="1">
      <alignment horizontal="center"/>
    </xf>
    <xf numFmtId="0" fontId="128" fillId="0" borderId="29" xfId="307" applyFont="1" applyBorder="1" applyAlignment="1">
      <alignment horizontal="justify" vertical="justify"/>
    </xf>
    <xf numFmtId="0" fontId="128" fillId="0" borderId="29" xfId="307" applyFont="1" applyBorder="1" applyAlignment="1">
      <alignment horizontal="center"/>
    </xf>
    <xf numFmtId="4" fontId="128" fillId="0" borderId="29" xfId="307" applyNumberFormat="1" applyFont="1" applyBorder="1"/>
    <xf numFmtId="4" fontId="126" fillId="0" borderId="29" xfId="307" applyNumberFormat="1" applyFont="1" applyBorder="1"/>
    <xf numFmtId="0" fontId="128" fillId="0" borderId="0" xfId="307" applyFont="1" applyAlignment="1">
      <alignment vertical="center"/>
    </xf>
    <xf numFmtId="0" fontId="128" fillId="0" borderId="0" xfId="307" applyFont="1" applyAlignment="1">
      <alignment horizontal="left"/>
    </xf>
    <xf numFmtId="1" fontId="128" fillId="0" borderId="0" xfId="307" applyNumberFormat="1" applyFont="1" applyAlignment="1">
      <alignment horizontal="center" vertical="top"/>
    </xf>
    <xf numFmtId="0" fontId="128" fillId="0" borderId="0" xfId="307" applyFont="1" applyAlignment="1">
      <alignment horizontal="center" vertical="center"/>
    </xf>
    <xf numFmtId="4" fontId="128" fillId="0" borderId="0" xfId="307" applyNumberFormat="1" applyFont="1" applyAlignment="1">
      <alignment horizontal="center" vertical="center"/>
    </xf>
    <xf numFmtId="0" fontId="128" fillId="0" borderId="29" xfId="307" applyFont="1" applyBorder="1" applyAlignment="1">
      <alignment horizontal="center" vertical="center"/>
    </xf>
    <xf numFmtId="4" fontId="128" fillId="0" borderId="29" xfId="307" applyNumberFormat="1" applyFont="1" applyBorder="1" applyAlignment="1">
      <alignment vertical="center"/>
    </xf>
    <xf numFmtId="4" fontId="128" fillId="0" borderId="0" xfId="307" applyNumberFormat="1" applyFont="1" applyAlignment="1">
      <alignment horizontal="right"/>
    </xf>
    <xf numFmtId="0" fontId="130" fillId="0" borderId="0" xfId="307" applyFont="1" applyAlignment="1">
      <alignment horizontal="left"/>
    </xf>
    <xf numFmtId="0" fontId="127" fillId="0" borderId="0" xfId="307" applyFont="1" applyAlignment="1">
      <alignment horizontal="left" indent="2"/>
    </xf>
    <xf numFmtId="0" fontId="127" fillId="0" borderId="0" xfId="307" applyFont="1" applyAlignment="1">
      <alignment horizontal="left" indent="4"/>
    </xf>
    <xf numFmtId="0" fontId="130" fillId="0" borderId="0" xfId="307" applyFont="1" applyAlignment="1">
      <alignment horizontal="left" indent="4"/>
    </xf>
    <xf numFmtId="0" fontId="130" fillId="0" borderId="0" xfId="307" applyFont="1" applyAlignment="1">
      <alignment horizontal="left" indent="2"/>
    </xf>
    <xf numFmtId="0" fontId="127" fillId="0" borderId="0" xfId="307" applyFont="1" applyAlignment="1">
      <alignment horizontal="right"/>
    </xf>
    <xf numFmtId="2" fontId="127" fillId="0" borderId="0" xfId="307" applyNumberFormat="1" applyFont="1" applyAlignment="1" applyProtection="1">
      <alignment horizontal="right" vertical="center"/>
      <protection locked="0"/>
    </xf>
    <xf numFmtId="2" fontId="128" fillId="0" borderId="0" xfId="307" applyNumberFormat="1" applyFont="1" applyAlignment="1" applyProtection="1">
      <alignment horizontal="right" vertical="center"/>
      <protection locked="0"/>
    </xf>
    <xf numFmtId="0" fontId="126" fillId="0" borderId="0" xfId="393" applyFont="1" applyAlignment="1">
      <alignment horizontal="left" vertical="center"/>
    </xf>
    <xf numFmtId="0" fontId="127" fillId="0" borderId="0" xfId="393" applyFont="1" applyAlignment="1">
      <alignment vertical="center"/>
    </xf>
    <xf numFmtId="0" fontId="127" fillId="0" borderId="0" xfId="393" applyFont="1" applyAlignment="1">
      <alignment horizontal="right" vertical="center"/>
    </xf>
    <xf numFmtId="0" fontId="130" fillId="0" borderId="0" xfId="393" applyFont="1" applyAlignment="1">
      <alignment vertical="center"/>
    </xf>
    <xf numFmtId="49" fontId="127" fillId="0" borderId="0" xfId="393" applyNumberFormat="1" applyFont="1" applyAlignment="1">
      <alignment vertical="center"/>
    </xf>
    <xf numFmtId="0" fontId="128" fillId="0" borderId="0" xfId="393" applyFont="1" applyAlignment="1">
      <alignment vertical="center"/>
    </xf>
    <xf numFmtId="49" fontId="128" fillId="0" borderId="0" xfId="393" applyNumberFormat="1" applyFont="1" applyAlignment="1">
      <alignment vertical="center"/>
    </xf>
    <xf numFmtId="0" fontId="128" fillId="0" borderId="0" xfId="393" applyFont="1" applyAlignment="1">
      <alignment horizontal="left" vertical="center"/>
    </xf>
    <xf numFmtId="1" fontId="128" fillId="0" borderId="0" xfId="393" applyNumberFormat="1" applyFont="1" applyAlignment="1">
      <alignment horizontal="center" vertical="center"/>
    </xf>
    <xf numFmtId="49" fontId="128" fillId="0" borderId="0" xfId="393" applyNumberFormat="1" applyFont="1" applyAlignment="1">
      <alignment horizontal="justify" vertical="center"/>
    </xf>
    <xf numFmtId="1" fontId="128" fillId="0" borderId="0" xfId="393" applyNumberFormat="1" applyFont="1" applyAlignment="1">
      <alignment horizontal="center" vertical="center" wrapText="1"/>
    </xf>
    <xf numFmtId="49" fontId="128" fillId="0" borderId="0" xfId="393" applyNumberFormat="1" applyFont="1" applyAlignment="1">
      <alignment horizontal="justify" vertical="center" wrapText="1"/>
    </xf>
    <xf numFmtId="0" fontId="127" fillId="0" borderId="0" xfId="393" applyFont="1" applyAlignment="1">
      <alignment horizontal="left" vertical="center"/>
    </xf>
    <xf numFmtId="165" fontId="128" fillId="0" borderId="0" xfId="393" applyNumberFormat="1" applyFont="1" applyAlignment="1">
      <alignment vertical="center"/>
    </xf>
    <xf numFmtId="49" fontId="126" fillId="0" borderId="0" xfId="393" applyNumberFormat="1" applyFont="1" applyAlignment="1">
      <alignment horizontal="left" vertical="center"/>
    </xf>
    <xf numFmtId="165" fontId="128" fillId="0" borderId="0" xfId="393" applyNumberFormat="1" applyFont="1" applyAlignment="1">
      <alignment horizontal="left" vertical="center"/>
    </xf>
    <xf numFmtId="0" fontId="126" fillId="0" borderId="0" xfId="393" applyFont="1" applyAlignment="1">
      <alignment horizontal="center" vertical="center"/>
    </xf>
    <xf numFmtId="0" fontId="130" fillId="0" borderId="0" xfId="393" applyFont="1" applyAlignment="1">
      <alignment horizontal="center" vertical="center"/>
    </xf>
    <xf numFmtId="49" fontId="130" fillId="0" borderId="0" xfId="393" applyNumberFormat="1" applyFont="1" applyAlignment="1">
      <alignment horizontal="left" vertical="center"/>
    </xf>
    <xf numFmtId="165" fontId="127" fillId="0" borderId="0" xfId="393" applyNumberFormat="1" applyFont="1" applyAlignment="1">
      <alignment horizontal="left" vertical="center"/>
    </xf>
    <xf numFmtId="1" fontId="126" fillId="0" borderId="35" xfId="393" applyNumberFormat="1" applyFont="1" applyBorder="1" applyAlignment="1">
      <alignment horizontal="center" vertical="center" wrapText="1"/>
    </xf>
    <xf numFmtId="49" fontId="126" fillId="0" borderId="35" xfId="393" applyNumberFormat="1" applyFont="1" applyBorder="1" applyAlignment="1">
      <alignment horizontal="center" vertical="center"/>
    </xf>
    <xf numFmtId="0" fontId="126" fillId="0" borderId="35" xfId="393" applyFont="1" applyBorder="1" applyAlignment="1">
      <alignment horizontal="center" vertical="center"/>
    </xf>
    <xf numFmtId="4" fontId="126" fillId="0" borderId="35" xfId="393" applyNumberFormat="1" applyFont="1" applyBorder="1" applyAlignment="1">
      <alignment horizontal="center" vertical="center"/>
    </xf>
    <xf numFmtId="0" fontId="128" fillId="0" borderId="0" xfId="393" applyFont="1" applyAlignment="1">
      <alignment horizontal="center" vertical="center"/>
    </xf>
    <xf numFmtId="0" fontId="127" fillId="0" borderId="0" xfId="393" applyFont="1" applyAlignment="1">
      <alignment horizontal="center" vertical="center"/>
    </xf>
    <xf numFmtId="0" fontId="128" fillId="0" borderId="29" xfId="393" applyFont="1" applyBorder="1" applyAlignment="1">
      <alignment horizontal="center" vertical="center" wrapText="1"/>
    </xf>
    <xf numFmtId="4" fontId="128" fillId="0" borderId="29" xfId="393" applyNumberFormat="1" applyFont="1" applyBorder="1" applyAlignment="1">
      <alignment horizontal="right" vertical="center" wrapText="1"/>
    </xf>
    <xf numFmtId="0" fontId="126" fillId="0" borderId="0" xfId="394" applyFont="1" applyAlignment="1">
      <alignment horizontal="center" vertical="center"/>
    </xf>
    <xf numFmtId="49" fontId="142" fillId="0" borderId="0" xfId="393" applyNumberFormat="1" applyFont="1" applyAlignment="1">
      <alignment horizontal="left" vertical="center"/>
    </xf>
    <xf numFmtId="165" fontId="127" fillId="0" borderId="0" xfId="393" applyNumberFormat="1" applyFont="1" applyAlignment="1">
      <alignment vertical="center"/>
    </xf>
    <xf numFmtId="49" fontId="126" fillId="0" borderId="0" xfId="393" applyNumberFormat="1" applyFont="1" applyAlignment="1">
      <alignment vertical="center"/>
    </xf>
    <xf numFmtId="1" fontId="127" fillId="0" borderId="0" xfId="393" applyNumberFormat="1" applyFont="1" applyAlignment="1">
      <alignment vertical="center"/>
    </xf>
    <xf numFmtId="1" fontId="127" fillId="0" borderId="0" xfId="393" applyNumberFormat="1" applyFont="1" applyAlignment="1">
      <alignment horizontal="right" vertical="center"/>
    </xf>
    <xf numFmtId="49" fontId="138" fillId="0" borderId="0" xfId="393" applyNumberFormat="1" applyFont="1" applyAlignment="1">
      <alignment horizontal="justify" vertical="top" wrapText="1"/>
    </xf>
    <xf numFmtId="1" fontId="126" fillId="0" borderId="0" xfId="393" applyNumberFormat="1" applyFont="1" applyAlignment="1">
      <alignment horizontal="center" vertical="center"/>
    </xf>
    <xf numFmtId="1" fontId="130" fillId="0" borderId="0" xfId="393" applyNumberFormat="1" applyFont="1" applyAlignment="1">
      <alignment horizontal="center" vertical="center"/>
    </xf>
    <xf numFmtId="49" fontId="127" fillId="0" borderId="0" xfId="394" applyNumberFormat="1" applyFont="1" applyAlignment="1">
      <alignment horizontal="justify" vertical="center"/>
    </xf>
    <xf numFmtId="1" fontId="126" fillId="0" borderId="0" xfId="394" applyNumberFormat="1" applyFont="1" applyAlignment="1">
      <alignment horizontal="center" vertical="center"/>
    </xf>
    <xf numFmtId="49" fontId="141" fillId="0" borderId="0" xfId="393" applyNumberFormat="1" applyFont="1" applyAlignment="1">
      <alignment vertical="center"/>
    </xf>
    <xf numFmtId="49" fontId="108" fillId="0" borderId="0" xfId="393" applyNumberFormat="1" applyFont="1" applyAlignment="1">
      <alignment vertical="center"/>
    </xf>
    <xf numFmtId="49" fontId="135" fillId="0" borderId="0" xfId="393" applyNumberFormat="1" applyFont="1" applyAlignment="1">
      <alignment vertical="center"/>
    </xf>
    <xf numFmtId="49" fontId="147" fillId="0" borderId="0" xfId="393" applyNumberFormat="1" applyFont="1" applyAlignment="1">
      <alignment horizontal="justify" vertical="top" wrapText="1"/>
    </xf>
    <xf numFmtId="49" fontId="148" fillId="0" borderId="0" xfId="393" applyNumberFormat="1" applyFont="1" applyAlignment="1">
      <alignment horizontal="justify" vertical="top" wrapText="1"/>
    </xf>
    <xf numFmtId="49" fontId="32" fillId="0" borderId="0" xfId="393" applyNumberFormat="1" applyFont="1" applyAlignment="1">
      <alignment horizontal="left" vertical="center"/>
    </xf>
    <xf numFmtId="49" fontId="128" fillId="0" borderId="0" xfId="393" applyNumberFormat="1" applyFont="1" applyAlignment="1">
      <alignment horizontal="left" vertical="center"/>
    </xf>
    <xf numFmtId="1" fontId="126" fillId="0" borderId="24" xfId="393" applyNumberFormat="1" applyFont="1" applyBorder="1" applyAlignment="1">
      <alignment horizontal="center" vertical="center"/>
    </xf>
    <xf numFmtId="49" fontId="128" fillId="0" borderId="24" xfId="393" applyNumberFormat="1" applyFont="1" applyBorder="1" applyAlignment="1">
      <alignment horizontal="left" vertical="center"/>
    </xf>
    <xf numFmtId="0" fontId="128" fillId="0" borderId="24" xfId="393" applyFont="1" applyBorder="1" applyAlignment="1">
      <alignment horizontal="center" vertical="center"/>
    </xf>
    <xf numFmtId="0" fontId="127" fillId="0" borderId="24" xfId="393" applyFont="1" applyBorder="1" applyAlignment="1">
      <alignment horizontal="center" vertical="center"/>
    </xf>
    <xf numFmtId="165" fontId="128" fillId="0" borderId="24" xfId="393" applyNumberFormat="1" applyFont="1" applyBorder="1" applyAlignment="1">
      <alignment vertical="center"/>
    </xf>
    <xf numFmtId="49" fontId="127" fillId="0" borderId="0" xfId="393" applyNumberFormat="1" applyFont="1" applyAlignment="1">
      <alignment horizontal="left" vertical="center"/>
    </xf>
    <xf numFmtId="49" fontId="128" fillId="0" borderId="0" xfId="393" applyNumberFormat="1" applyFont="1"/>
    <xf numFmtId="0" fontId="126" fillId="0" borderId="0" xfId="393" applyFont="1" applyAlignment="1">
      <alignment horizontal="center"/>
    </xf>
    <xf numFmtId="4" fontId="128" fillId="0" borderId="0" xfId="393" applyNumberFormat="1" applyFont="1" applyAlignment="1">
      <alignment vertical="center"/>
    </xf>
    <xf numFmtId="0" fontId="126" fillId="0" borderId="24" xfId="393" applyFont="1" applyBorder="1" applyAlignment="1">
      <alignment horizontal="center" vertical="center"/>
    </xf>
    <xf numFmtId="49" fontId="126" fillId="0" borderId="24" xfId="393" applyNumberFormat="1" applyFont="1" applyBorder="1" applyAlignment="1">
      <alignment horizontal="left" vertical="center"/>
    </xf>
    <xf numFmtId="0" fontId="128" fillId="0" borderId="24" xfId="393" applyFont="1" applyBorder="1" applyAlignment="1">
      <alignment horizontal="left" vertical="center"/>
    </xf>
    <xf numFmtId="0" fontId="127" fillId="0" borderId="24" xfId="393" applyFont="1" applyBorder="1" applyAlignment="1">
      <alignment horizontal="left" vertical="center"/>
    </xf>
    <xf numFmtId="4" fontId="127" fillId="0" borderId="0" xfId="393" applyNumberFormat="1" applyFont="1" applyAlignment="1">
      <alignment horizontal="center" vertical="center"/>
    </xf>
    <xf numFmtId="1" fontId="130" fillId="0" borderId="0" xfId="393" applyNumberFormat="1" applyFont="1" applyAlignment="1">
      <alignment horizontal="center"/>
    </xf>
    <xf numFmtId="49" fontId="127" fillId="0" borderId="0" xfId="393" applyNumberFormat="1" applyFont="1"/>
    <xf numFmtId="0" fontId="127" fillId="0" borderId="0" xfId="393" applyFont="1" applyAlignment="1">
      <alignment horizontal="center"/>
    </xf>
    <xf numFmtId="2" fontId="128" fillId="0" borderId="0" xfId="393" applyNumberFormat="1" applyFont="1" applyAlignment="1">
      <alignment horizontal="right" vertical="center"/>
    </xf>
    <xf numFmtId="165" fontId="126" fillId="0" borderId="0" xfId="393" applyNumberFormat="1" applyFont="1"/>
    <xf numFmtId="0" fontId="130" fillId="0" borderId="0" xfId="393" applyFont="1" applyAlignment="1">
      <alignment horizontal="center"/>
    </xf>
    <xf numFmtId="1" fontId="127" fillId="0" borderId="0" xfId="393" applyNumberFormat="1" applyFont="1" applyAlignment="1">
      <alignment horizontal="center"/>
    </xf>
    <xf numFmtId="2" fontId="127" fillId="0" borderId="0" xfId="393" applyNumberFormat="1" applyFont="1" applyAlignment="1">
      <alignment horizontal="right" vertical="center"/>
    </xf>
    <xf numFmtId="165" fontId="127" fillId="0" borderId="0" xfId="393" applyNumberFormat="1" applyFont="1"/>
    <xf numFmtId="1" fontId="126" fillId="0" borderId="24" xfId="393" applyNumberFormat="1" applyFont="1" applyBorder="1" applyAlignment="1">
      <alignment horizontal="center"/>
    </xf>
    <xf numFmtId="49" fontId="126" fillId="0" borderId="24" xfId="393" applyNumberFormat="1" applyFont="1" applyBorder="1"/>
    <xf numFmtId="0" fontId="128" fillId="0" borderId="24" xfId="393" applyFont="1" applyBorder="1" applyAlignment="1">
      <alignment horizontal="center"/>
    </xf>
    <xf numFmtId="2" fontId="128" fillId="0" borderId="24" xfId="393" applyNumberFormat="1" applyFont="1" applyBorder="1" applyAlignment="1">
      <alignment horizontal="right" vertical="center"/>
    </xf>
    <xf numFmtId="165" fontId="126" fillId="0" borderId="24" xfId="393" applyNumberFormat="1" applyFont="1" applyBorder="1"/>
    <xf numFmtId="1" fontId="126" fillId="0" borderId="0" xfId="393" applyNumberFormat="1" applyFont="1" applyAlignment="1">
      <alignment horizontal="center"/>
    </xf>
    <xf numFmtId="0" fontId="128" fillId="0" borderId="0" xfId="393" applyFont="1" applyAlignment="1">
      <alignment horizontal="center"/>
    </xf>
    <xf numFmtId="2" fontId="126" fillId="0" borderId="0" xfId="393" applyNumberFormat="1" applyFont="1"/>
    <xf numFmtId="49" fontId="126" fillId="0" borderId="0" xfId="393" applyNumberFormat="1" applyFont="1"/>
    <xf numFmtId="165" fontId="128" fillId="0" borderId="0" xfId="393" applyNumberFormat="1" applyFont="1" applyAlignment="1">
      <alignment horizontal="right" vertical="center"/>
    </xf>
    <xf numFmtId="1" fontId="128" fillId="0" borderId="0" xfId="393" applyNumberFormat="1" applyFont="1" applyAlignment="1">
      <alignment horizontal="center"/>
    </xf>
    <xf numFmtId="49" fontId="128" fillId="0" borderId="0" xfId="393" applyNumberFormat="1" applyFont="1" applyAlignment="1">
      <alignment horizontal="justify" vertical="justify"/>
    </xf>
    <xf numFmtId="0" fontId="128" fillId="0" borderId="0" xfId="393" applyFont="1"/>
    <xf numFmtId="1" fontId="128" fillId="0" borderId="29" xfId="393" applyNumberFormat="1" applyFont="1" applyBorder="1" applyAlignment="1">
      <alignment horizontal="center"/>
    </xf>
    <xf numFmtId="49" fontId="128" fillId="0" borderId="29" xfId="393" applyNumberFormat="1" applyFont="1" applyBorder="1" applyAlignment="1">
      <alignment horizontal="justify" vertical="justify"/>
    </xf>
    <xf numFmtId="0" fontId="128" fillId="0" borderId="29" xfId="393" applyFont="1" applyBorder="1" applyAlignment="1">
      <alignment horizontal="center"/>
    </xf>
    <xf numFmtId="4" fontId="128" fillId="0" borderId="29" xfId="393" applyNumberFormat="1" applyFont="1" applyBorder="1"/>
    <xf numFmtId="165" fontId="126" fillId="0" borderId="29" xfId="393" applyNumberFormat="1" applyFont="1" applyBorder="1"/>
    <xf numFmtId="4" fontId="128" fillId="0" borderId="0" xfId="393" applyNumberFormat="1" applyFont="1"/>
    <xf numFmtId="1" fontId="127" fillId="0" borderId="0" xfId="393" applyNumberFormat="1" applyFont="1" applyAlignment="1">
      <alignment horizontal="center" vertical="center"/>
    </xf>
    <xf numFmtId="0" fontId="128" fillId="0" borderId="0" xfId="393" applyFont="1" applyAlignment="1">
      <alignment horizontal="left"/>
    </xf>
    <xf numFmtId="1" fontId="127" fillId="0" borderId="0" xfId="393" applyNumberFormat="1" applyFont="1" applyAlignment="1">
      <alignment horizontal="center" vertical="top"/>
    </xf>
    <xf numFmtId="49" fontId="127" fillId="0" borderId="0" xfId="393" applyNumberFormat="1" applyFont="1" applyAlignment="1">
      <alignment horizontal="justify" vertical="top"/>
    </xf>
    <xf numFmtId="4" fontId="127" fillId="0" borderId="0" xfId="393" applyNumberFormat="1" applyFont="1"/>
    <xf numFmtId="165" fontId="130" fillId="0" borderId="0" xfId="393" applyNumberFormat="1" applyFont="1"/>
    <xf numFmtId="1" fontId="127" fillId="0" borderId="29" xfId="393" applyNumberFormat="1" applyFont="1" applyBorder="1" applyAlignment="1">
      <alignment horizontal="center"/>
    </xf>
    <xf numFmtId="49" fontId="127" fillId="0" borderId="29" xfId="393" applyNumberFormat="1" applyFont="1" applyBorder="1" applyAlignment="1">
      <alignment horizontal="justify" vertical="justify"/>
    </xf>
    <xf numFmtId="0" fontId="127" fillId="0" borderId="29" xfId="393" applyFont="1" applyBorder="1" applyAlignment="1">
      <alignment horizontal="center" vertical="center"/>
    </xf>
    <xf numFmtId="4" fontId="127" fillId="0" borderId="29" xfId="393" applyNumberFormat="1" applyFont="1" applyBorder="1" applyAlignment="1">
      <alignment vertical="center"/>
    </xf>
    <xf numFmtId="4" fontId="127" fillId="0" borderId="29" xfId="393" applyNumberFormat="1" applyFont="1" applyBorder="1"/>
    <xf numFmtId="165" fontId="130" fillId="0" borderId="29" xfId="393" applyNumberFormat="1" applyFont="1" applyBorder="1"/>
    <xf numFmtId="4" fontId="128" fillId="0" borderId="0" xfId="393" applyNumberFormat="1" applyFont="1" applyAlignment="1">
      <alignment horizontal="right"/>
    </xf>
    <xf numFmtId="49" fontId="127" fillId="0" borderId="0" xfId="393" applyNumberFormat="1" applyFont="1" applyAlignment="1">
      <alignment horizontal="justify" vertical="center"/>
    </xf>
    <xf numFmtId="4" fontId="127" fillId="0" borderId="0" xfId="393" applyNumberFormat="1" applyFont="1" applyAlignment="1">
      <alignment vertical="center"/>
    </xf>
    <xf numFmtId="11" fontId="15" fillId="2" borderId="0" xfId="0" applyNumberFormat="1" applyFont="1" applyFill="1" applyAlignment="1">
      <alignment horizontal="left" vertical="center" wrapText="1"/>
    </xf>
    <xf numFmtId="0" fontId="19" fillId="0" borderId="0" xfId="0" applyFont="1" applyAlignment="1" applyProtection="1">
      <alignment horizontal="left" vertical="center" wrapText="1"/>
      <protection locked="0"/>
    </xf>
    <xf numFmtId="165" fontId="0" fillId="0" borderId="0" xfId="0" applyNumberFormat="1" applyAlignment="1">
      <alignment horizontal="right"/>
    </xf>
    <xf numFmtId="165" fontId="0" fillId="0" borderId="0" xfId="0" applyNumberFormat="1"/>
    <xf numFmtId="0" fontId="21" fillId="2" borderId="0" xfId="0" applyFont="1" applyFill="1" applyAlignment="1">
      <alignment horizontal="right" vertical="center" wrapText="1"/>
    </xf>
    <xf numFmtId="0" fontId="157" fillId="0" borderId="26" xfId="0" applyFont="1" applyBorder="1" applyAlignment="1">
      <alignment horizontal="left" vertical="center" wrapText="1"/>
    </xf>
    <xf numFmtId="4" fontId="157" fillId="0" borderId="26" xfId="0" applyNumberFormat="1" applyFont="1" applyBorder="1" applyAlignment="1">
      <alignment horizontal="left" vertical="center" wrapText="1"/>
    </xf>
    <xf numFmtId="165" fontId="154" fillId="0" borderId="26" xfId="1" applyNumberFormat="1" applyFont="1" applyBorder="1" applyAlignment="1" applyProtection="1">
      <alignment vertical="center" wrapText="1"/>
    </xf>
    <xf numFmtId="0" fontId="15" fillId="2" borderId="0" xfId="0" applyFont="1" applyFill="1" applyAlignment="1">
      <alignment horizontal="right" vertical="center" wrapText="1"/>
    </xf>
    <xf numFmtId="0" fontId="154" fillId="0" borderId="2" xfId="0" applyFont="1" applyBorder="1" applyAlignment="1">
      <alignment horizontal="left" vertical="center" wrapText="1"/>
    </xf>
    <xf numFmtId="4" fontId="154" fillId="0" borderId="2" xfId="0" applyNumberFormat="1" applyFont="1" applyBorder="1" applyAlignment="1">
      <alignment horizontal="left" vertical="center" wrapText="1"/>
    </xf>
    <xf numFmtId="165" fontId="154" fillId="0" borderId="0" xfId="1" applyNumberFormat="1" applyFont="1" applyBorder="1" applyAlignment="1" applyProtection="1">
      <alignment vertical="center" wrapText="1"/>
    </xf>
    <xf numFmtId="0" fontId="154" fillId="0" borderId="1" xfId="0" applyFont="1" applyBorder="1" applyAlignment="1">
      <alignment horizontal="left" vertical="center" wrapText="1"/>
    </xf>
    <xf numFmtId="4" fontId="154" fillId="0" borderId="1" xfId="0" applyNumberFormat="1" applyFont="1" applyBorder="1" applyAlignment="1">
      <alignment horizontal="left" vertical="center" wrapText="1"/>
    </xf>
    <xf numFmtId="165" fontId="154" fillId="0" borderId="1" xfId="0" applyNumberFormat="1" applyFont="1" applyBorder="1" applyAlignment="1">
      <alignment vertical="center" wrapText="1"/>
    </xf>
    <xf numFmtId="44" fontId="154" fillId="0" borderId="1" xfId="0" applyNumberFormat="1" applyFont="1" applyBorder="1" applyAlignment="1">
      <alignment horizontal="right" vertical="center" wrapText="1"/>
    </xf>
    <xf numFmtId="0" fontId="6" fillId="2" borderId="0" xfId="0" applyFont="1" applyFill="1" applyAlignment="1">
      <alignment horizontal="right" vertical="center" wrapText="1"/>
    </xf>
    <xf numFmtId="0" fontId="156" fillId="0" borderId="0" xfId="0" applyFont="1" applyAlignment="1">
      <alignment vertical="top" wrapText="1"/>
    </xf>
    <xf numFmtId="0" fontId="6" fillId="2" borderId="3" xfId="0" applyFont="1" applyFill="1" applyBorder="1" applyAlignment="1">
      <alignment horizontal="left" vertical="center" wrapText="1"/>
    </xf>
    <xf numFmtId="4" fontId="6" fillId="2" borderId="3" xfId="0" applyNumberFormat="1" applyFont="1" applyFill="1" applyBorder="1" applyAlignment="1">
      <alignment horizontal="left" vertical="center" wrapText="1"/>
    </xf>
    <xf numFmtId="165" fontId="156" fillId="0" borderId="0" xfId="0" applyNumberFormat="1" applyFont="1" applyAlignment="1">
      <alignment vertical="top" wrapText="1"/>
    </xf>
    <xf numFmtId="0" fontId="11" fillId="2" borderId="0" xfId="0" applyFont="1" applyFill="1" applyAlignment="1">
      <alignment horizontal="right" vertical="center" wrapText="1"/>
    </xf>
    <xf numFmtId="0" fontId="11" fillId="2" borderId="26" xfId="0" applyFont="1" applyFill="1" applyBorder="1" applyAlignment="1">
      <alignment horizontal="left" vertical="center" wrapText="1"/>
    </xf>
    <xf numFmtId="4" fontId="11" fillId="2" borderId="26" xfId="0" applyNumberFormat="1" applyFont="1" applyFill="1" applyBorder="1" applyAlignment="1">
      <alignment horizontal="left" vertical="center" wrapText="1"/>
    </xf>
    <xf numFmtId="165" fontId="157" fillId="2" borderId="26" xfId="0" applyNumberFormat="1" applyFont="1" applyFill="1" applyBorder="1" applyAlignment="1">
      <alignment vertical="center" wrapText="1"/>
    </xf>
    <xf numFmtId="4" fontId="6" fillId="2" borderId="2" xfId="0" applyNumberFormat="1" applyFont="1" applyFill="1" applyBorder="1" applyAlignment="1">
      <alignment horizontal="left" vertical="center" wrapText="1"/>
    </xf>
    <xf numFmtId="165" fontId="154" fillId="2" borderId="0" xfId="0" applyNumberFormat="1" applyFont="1" applyFill="1" applyAlignment="1">
      <alignment vertical="center" wrapText="1"/>
    </xf>
    <xf numFmtId="165" fontId="154" fillId="2" borderId="26" xfId="0" applyNumberFormat="1" applyFont="1" applyFill="1" applyBorder="1" applyAlignment="1">
      <alignment vertical="center" wrapText="1"/>
    </xf>
    <xf numFmtId="0" fontId="10" fillId="2" borderId="0" xfId="0" applyFont="1" applyFill="1" applyAlignment="1">
      <alignment horizontal="left" vertical="center" wrapText="1"/>
    </xf>
    <xf numFmtId="0" fontId="6"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center" wrapText="1"/>
    </xf>
    <xf numFmtId="0" fontId="9" fillId="2" borderId="0" xfId="0" applyFont="1" applyFill="1" applyAlignment="1">
      <alignment horizontal="left" vertical="center" wrapText="1"/>
    </xf>
    <xf numFmtId="0" fontId="0" fillId="0" borderId="0" xfId="0" applyAlignment="1">
      <alignment vertical="top"/>
    </xf>
    <xf numFmtId="11" fontId="6" fillId="2" borderId="0" xfId="0" applyNumberFormat="1" applyFont="1" applyFill="1" applyAlignment="1">
      <alignment horizontal="left" vertical="top" wrapText="1"/>
    </xf>
    <xf numFmtId="11" fontId="10" fillId="2" borderId="0" xfId="0" applyNumberFormat="1" applyFont="1" applyFill="1" applyAlignment="1">
      <alignment horizontal="left" vertical="top" wrapText="1"/>
    </xf>
    <xf numFmtId="0" fontId="72" fillId="2" borderId="0" xfId="0" applyFont="1" applyFill="1" applyAlignment="1">
      <alignment horizontal="left" vertical="top" wrapText="1"/>
    </xf>
    <xf numFmtId="0" fontId="11" fillId="2" borderId="0" xfId="0" applyFont="1" applyFill="1" applyAlignment="1">
      <alignment horizontal="left" vertical="top" wrapText="1"/>
    </xf>
    <xf numFmtId="0" fontId="10" fillId="2" borderId="0" xfId="0" applyFont="1" applyFill="1" applyAlignment="1">
      <alignmen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8" fillId="2" borderId="0" xfId="0" applyFont="1" applyFill="1" applyAlignment="1">
      <alignment horizontal="left" vertical="center" wrapText="1"/>
    </xf>
    <xf numFmtId="0" fontId="100" fillId="0" borderId="33" xfId="395" applyFont="1" applyBorder="1" applyAlignment="1">
      <alignment horizontal="left" vertical="center" wrapText="1"/>
    </xf>
    <xf numFmtId="0" fontId="78" fillId="0" borderId="34" xfId="395" applyFont="1" applyBorder="1" applyAlignment="1">
      <alignment horizontal="center" vertical="top" wrapText="1"/>
    </xf>
    <xf numFmtId="2" fontId="78" fillId="0" borderId="27" xfId="395" applyNumberFormat="1" applyFont="1" applyBorder="1" applyAlignment="1">
      <alignment horizontal="right" vertical="center" wrapText="1"/>
    </xf>
    <xf numFmtId="8" fontId="78" fillId="0" borderId="27" xfId="395" applyNumberFormat="1" applyFont="1" applyBorder="1" applyAlignment="1">
      <alignment horizontal="right" vertical="center" wrapText="1"/>
    </xf>
    <xf numFmtId="0" fontId="95" fillId="0" borderId="0" xfId="395" applyFont="1" applyAlignment="1">
      <alignment horizontal="left" vertical="top" wrapText="1"/>
    </xf>
    <xf numFmtId="0" fontId="95" fillId="0" borderId="0" xfId="395" applyFont="1" applyAlignment="1">
      <alignment horizontal="right" vertical="top" wrapText="1"/>
    </xf>
    <xf numFmtId="0" fontId="98" fillId="0" borderId="0" xfId="395" applyFont="1" applyAlignment="1" applyProtection="1">
      <alignment horizontal="left" vertical="top" wrapText="1"/>
      <protection hidden="1"/>
    </xf>
    <xf numFmtId="0" fontId="99" fillId="0" borderId="0" xfId="395" applyFont="1" applyAlignment="1" applyProtection="1">
      <alignment horizontal="left" vertical="top" wrapText="1"/>
      <protection hidden="1"/>
    </xf>
    <xf numFmtId="0" fontId="98" fillId="0" borderId="0" xfId="395" applyFont="1" applyAlignment="1">
      <alignment horizontal="left" vertical="top" wrapText="1"/>
    </xf>
    <xf numFmtId="0" fontId="98" fillId="0" borderId="0" xfId="395" applyFont="1" applyAlignment="1">
      <alignment horizontal="right" vertical="top" wrapText="1"/>
    </xf>
    <xf numFmtId="0" fontId="96" fillId="0" borderId="0" xfId="395" applyFont="1" applyAlignment="1">
      <alignment horizontal="left" vertical="top" wrapText="1"/>
    </xf>
    <xf numFmtId="0" fontId="96" fillId="0" borderId="0" xfId="395" applyFont="1" applyAlignment="1">
      <alignment horizontal="right" vertical="top" wrapText="1"/>
    </xf>
    <xf numFmtId="0" fontId="95" fillId="0" borderId="0" xfId="395" applyFont="1" applyAlignment="1" applyProtection="1">
      <alignment horizontal="left" vertical="top" wrapText="1"/>
      <protection hidden="1"/>
    </xf>
    <xf numFmtId="0" fontId="97" fillId="0" borderId="0" xfId="395" applyFont="1" applyAlignment="1">
      <alignment horizontal="left" vertical="top" wrapText="1"/>
    </xf>
    <xf numFmtId="0" fontId="97" fillId="0" borderId="0" xfId="395" applyFont="1" applyAlignment="1">
      <alignment horizontal="right" vertical="top" wrapText="1"/>
    </xf>
    <xf numFmtId="0" fontId="87" fillId="0" borderId="0" xfId="395" applyFont="1" applyAlignment="1">
      <alignment horizontal="left" vertical="top" wrapText="1"/>
    </xf>
    <xf numFmtId="0" fontId="94" fillId="0" borderId="0" xfId="395" applyFont="1" applyAlignment="1">
      <alignment horizontal="left" vertical="top" wrapText="1"/>
    </xf>
    <xf numFmtId="0" fontId="94" fillId="0" borderId="0" xfId="395" applyFont="1" applyAlignment="1">
      <alignment horizontal="right" vertical="top" wrapText="1"/>
    </xf>
    <xf numFmtId="0" fontId="79" fillId="0" borderId="36" xfId="395" applyFont="1" applyBorder="1" applyAlignment="1">
      <alignment horizontal="center" vertical="center" wrapText="1"/>
    </xf>
    <xf numFmtId="0" fontId="79" fillId="0" borderId="36" xfId="395" applyFont="1" applyBorder="1" applyAlignment="1">
      <alignment horizontal="right" vertical="center" wrapText="1"/>
    </xf>
    <xf numFmtId="0" fontId="81" fillId="0" borderId="0" xfId="396" applyFont="1" applyAlignment="1">
      <alignment horizontal="left" vertical="top" wrapText="1"/>
    </xf>
    <xf numFmtId="49" fontId="82" fillId="0" borderId="3" xfId="395" applyNumberFormat="1" applyFont="1" applyBorder="1" applyAlignment="1">
      <alignment horizontal="center" vertical="center" wrapText="1"/>
    </xf>
    <xf numFmtId="49" fontId="82" fillId="0" borderId="36" xfId="395" applyNumberFormat="1" applyFont="1" applyBorder="1" applyAlignment="1">
      <alignment horizontal="center" vertical="center" wrapText="1"/>
    </xf>
    <xf numFmtId="0" fontId="81" fillId="0" borderId="1" xfId="396" applyFont="1" applyBorder="1" applyAlignment="1">
      <alignment horizontal="left" vertical="top" wrapText="1"/>
    </xf>
    <xf numFmtId="0" fontId="81" fillId="0" borderId="36" xfId="396" applyFont="1" applyBorder="1" applyAlignment="1">
      <alignment horizontal="left" vertical="top" wrapText="1"/>
    </xf>
    <xf numFmtId="49" fontId="87" fillId="0" borderId="0" xfId="395" applyNumberFormat="1" applyFont="1" applyAlignment="1">
      <alignment horizontal="left" vertical="top" wrapText="1"/>
    </xf>
    <xf numFmtId="49" fontId="87" fillId="0" borderId="0" xfId="395" applyNumberFormat="1" applyFont="1" applyAlignment="1">
      <alignment horizontal="left" vertical="center" wrapText="1"/>
    </xf>
    <xf numFmtId="0" fontId="128" fillId="0" borderId="0" xfId="307" applyFont="1" applyAlignment="1">
      <alignment horizontal="right" vertical="center"/>
    </xf>
    <xf numFmtId="0" fontId="126" fillId="0" borderId="0" xfId="307" applyFont="1" applyAlignment="1">
      <alignment horizontal="left" vertical="center" wrapText="1"/>
    </xf>
    <xf numFmtId="0" fontId="126" fillId="0" borderId="0" xfId="307" applyFont="1" applyAlignment="1">
      <alignment horizontal="left" vertical="center"/>
    </xf>
    <xf numFmtId="0" fontId="129" fillId="0" borderId="0" xfId="307" applyFont="1" applyAlignment="1">
      <alignment horizontal="center"/>
    </xf>
    <xf numFmtId="0" fontId="126" fillId="0" borderId="0" xfId="307" applyFont="1" applyAlignment="1">
      <alignment horizontal="right" vertical="center"/>
    </xf>
    <xf numFmtId="0" fontId="126" fillId="0" borderId="0" xfId="393" applyFont="1" applyAlignment="1">
      <alignment horizontal="left" vertical="center" wrapText="1"/>
    </xf>
    <xf numFmtId="0" fontId="126" fillId="0" borderId="0" xfId="393" applyFont="1" applyAlignment="1">
      <alignment horizontal="left" vertical="center"/>
    </xf>
    <xf numFmtId="0" fontId="126" fillId="0" borderId="0" xfId="393" applyFont="1" applyAlignment="1">
      <alignment horizontal="right" vertical="center"/>
    </xf>
    <xf numFmtId="0" fontId="128" fillId="0" borderId="0" xfId="393" applyFont="1" applyAlignment="1">
      <alignment horizontal="right" vertical="center"/>
    </xf>
    <xf numFmtId="0" fontId="128" fillId="0" borderId="0" xfId="393" applyFont="1" applyAlignment="1">
      <alignment horizontal="left" vertical="center"/>
    </xf>
    <xf numFmtId="0" fontId="128" fillId="0" borderId="0" xfId="393" applyFont="1" applyAlignment="1">
      <alignment vertical="center"/>
    </xf>
    <xf numFmtId="0" fontId="129" fillId="0" borderId="0" xfId="393" applyFont="1" applyAlignment="1">
      <alignment horizontal="center" vertical="center"/>
    </xf>
    <xf numFmtId="0" fontId="149" fillId="0" borderId="0" xfId="393" applyFont="1" applyAlignment="1">
      <alignment horizontal="center" vertical="center"/>
    </xf>
    <xf numFmtId="0" fontId="15" fillId="2" borderId="0" xfId="0" applyFont="1" applyFill="1" applyAlignment="1">
      <alignment horizontal="left" vertical="center" wrapText="1"/>
    </xf>
    <xf numFmtId="0" fontId="15" fillId="2" borderId="0" xfId="0" applyFont="1" applyFill="1" applyAlignment="1">
      <alignment horizontal="left" vertical="top" wrapText="1"/>
    </xf>
    <xf numFmtId="11" fontId="15" fillId="2" borderId="0" xfId="0" applyNumberFormat="1" applyFont="1" applyFill="1" applyAlignment="1">
      <alignment horizontal="left" vertical="center" wrapText="1"/>
    </xf>
    <xf numFmtId="0" fontId="15" fillId="2" borderId="0" xfId="0" quotePrefix="1" applyFont="1" applyFill="1" applyAlignment="1">
      <alignment horizontal="left" vertical="center" wrapText="1"/>
    </xf>
    <xf numFmtId="0" fontId="152" fillId="0" borderId="0" xfId="0" applyFont="1" applyAlignment="1">
      <alignment horizontal="left" vertical="top" wrapText="1"/>
    </xf>
    <xf numFmtId="0" fontId="152" fillId="0" borderId="0" xfId="0" applyFont="1" applyAlignment="1">
      <alignment horizontal="center" vertical="top" wrapText="1"/>
    </xf>
  </cellXfs>
  <cellStyles count="397">
    <cellStyle name="20% - Accent1 2" xfId="26" xr:uid="{94F90B65-993F-46DC-87AA-1BCCA46E9F3F}"/>
    <cellStyle name="20% - Accent1 2 2" xfId="27" xr:uid="{B927AC04-293B-4D8F-84EA-447D52CD6FFF}"/>
    <cellStyle name="20% - Accent1 2 2 2" xfId="149" xr:uid="{F000AF82-07DD-4555-A872-2A9D40BA47F9}"/>
    <cellStyle name="20% - Accent1 2 2 2 2" xfId="353" xr:uid="{05AD9D47-D266-4E83-B767-FA68D9EEFD52}"/>
    <cellStyle name="20% - Accent1 2 2 3" xfId="321" xr:uid="{00C5B3B8-7CB2-4766-A0BA-B69E4794E7F6}"/>
    <cellStyle name="20% - Accent1 2 3" xfId="148" xr:uid="{40A0838B-ACF9-4453-8D95-DC0382326905}"/>
    <cellStyle name="20% - Accent1 2 3 2" xfId="352" xr:uid="{AD108098-D1B3-4337-8F3E-4F56DC0C01D1}"/>
    <cellStyle name="20% - Accent1 2 4" xfId="192" xr:uid="{CF3F4E6A-6D2F-4F71-9D76-BFFC808AF6A6}"/>
    <cellStyle name="20% - Accent1 2 5" xfId="320" xr:uid="{EBD2D284-353B-49DD-9E27-368821A8B7DC}"/>
    <cellStyle name="20% - Accent2 2" xfId="28" xr:uid="{3678F02B-F57E-4D59-B51E-85E3FCC3D80A}"/>
    <cellStyle name="20% - Accent2 2 2" xfId="29" xr:uid="{41DB5A44-DB39-4A4B-AF91-D12B75D33A86}"/>
    <cellStyle name="20% - Accent2 2 2 2" xfId="151" xr:uid="{AC29A364-EF27-472F-8BF9-4DBA13005635}"/>
    <cellStyle name="20% - Accent2 2 2 2 2" xfId="355" xr:uid="{577CAF4C-D0E6-4636-A891-7719D947D91C}"/>
    <cellStyle name="20% - Accent2 2 2 3" xfId="323" xr:uid="{1625ACE6-6A97-4236-8502-2F25E7B8FD02}"/>
    <cellStyle name="20% - Accent2 2 3" xfId="150" xr:uid="{36E27628-C1CB-4CE2-A76F-80DD0BC817B9}"/>
    <cellStyle name="20% - Accent2 2 3 2" xfId="354" xr:uid="{ABD81234-8050-4A66-AA3B-10D3E1A51C68}"/>
    <cellStyle name="20% - Accent2 2 4" xfId="322" xr:uid="{9EDF6BAE-C663-4CC2-839E-53AAB4223DFE}"/>
    <cellStyle name="20% - Accent3 2" xfId="30" xr:uid="{02C93BE6-6337-4B94-9583-59C6383C40BB}"/>
    <cellStyle name="20% - Accent3 2 2" xfId="31" xr:uid="{5ABA7AC8-DFA5-4676-882A-D391861476FE}"/>
    <cellStyle name="20% - Accent3 2 2 2" xfId="153" xr:uid="{5D125D01-5C5C-40EA-9F65-F0ADA3513BCC}"/>
    <cellStyle name="20% - Accent3 2 2 2 2" xfId="357" xr:uid="{8029E2AC-4B80-457D-8D33-77454206A088}"/>
    <cellStyle name="20% - Accent3 2 2 3" xfId="194" xr:uid="{5855A6B7-8D8E-40BE-9FBE-61C6E8852A25}"/>
    <cellStyle name="20% - Accent3 2 2 4" xfId="325" xr:uid="{492EE391-E801-4150-BD51-80E54CD71864}"/>
    <cellStyle name="20% - Accent3 2 3" xfId="152" xr:uid="{59FB1A9F-714F-439A-A84A-F2F7E4247C3D}"/>
    <cellStyle name="20% - Accent3 2 3 2" xfId="356" xr:uid="{1EB76079-81DB-40F4-A9BB-86AE99EC47FB}"/>
    <cellStyle name="20% - Accent3 2 4" xfId="193" xr:uid="{1779800D-DF00-40A9-A4EF-BB54C8A58792}"/>
    <cellStyle name="20% - Accent3 2 5" xfId="324" xr:uid="{EE327ABD-DED7-4698-B231-409433076ECE}"/>
    <cellStyle name="20% - Accent4 2" xfId="32" xr:uid="{CE93E637-5C49-4A11-AACA-00DF2A85753C}"/>
    <cellStyle name="20% - Accent4 2 2" xfId="33" xr:uid="{AF3D4E99-AE79-49D4-9D97-A363A3DCB05B}"/>
    <cellStyle name="20% - Accent4 2 2 2" xfId="155" xr:uid="{06E8F1C7-C238-4D30-BA87-BB561F362F8F}"/>
    <cellStyle name="20% - Accent4 2 2 2 2" xfId="359" xr:uid="{6FDF31FF-4742-458D-9AA5-4026F3EB2054}"/>
    <cellStyle name="20% - Accent4 2 2 3" xfId="327" xr:uid="{063A22A5-A5ED-4F24-8D35-C42CDADF081C}"/>
    <cellStyle name="20% - Accent4 2 3" xfId="154" xr:uid="{6BD17D83-B15F-4D78-BCE5-6E632C95AF00}"/>
    <cellStyle name="20% - Accent4 2 3 2" xfId="358" xr:uid="{BC42D9C0-A124-442D-BADD-C7CD9F8034D4}"/>
    <cellStyle name="20% - Accent4 2 4" xfId="326" xr:uid="{234C8EBE-CA16-4A3D-A9D9-0D089BDDB13E}"/>
    <cellStyle name="20% - Accent5 2" xfId="34" xr:uid="{B132E160-68F6-4335-B40B-6FEEF5B9FEF5}"/>
    <cellStyle name="20% - Accent5 2 2" xfId="35" xr:uid="{D94731AD-E806-43E1-872A-D04D6DEBEE00}"/>
    <cellStyle name="20% - Accent5 2 2 2" xfId="157" xr:uid="{A56CDE40-ED07-43D2-816F-E5942615D3F0}"/>
    <cellStyle name="20% - Accent5 2 2 2 2" xfId="361" xr:uid="{00754BAA-E1B5-4983-BD17-96948ED08627}"/>
    <cellStyle name="20% - Accent5 2 2 3" xfId="329" xr:uid="{BF6AF5B1-F4A1-45E6-A973-5564673722B1}"/>
    <cellStyle name="20% - Accent5 2 3" xfId="156" xr:uid="{52882B8A-1608-4833-A055-7FFCDE57A203}"/>
    <cellStyle name="20% - Accent5 2 3 2" xfId="360" xr:uid="{F5424C5A-F2BB-4114-AE33-4074EF4E2C9F}"/>
    <cellStyle name="20% - Accent5 2 4" xfId="328" xr:uid="{3304AD94-5FDB-47BB-AE6C-5644E779642A}"/>
    <cellStyle name="20% - Accent6 2" xfId="36" xr:uid="{D8C92E7E-BEE1-47F9-9CE2-A7E607F09A04}"/>
    <cellStyle name="20% - Accent6 2 2" xfId="37" xr:uid="{F25CABD4-AF85-4101-9B69-46BFAA57FE3D}"/>
    <cellStyle name="20% - Accent6 2 2 2" xfId="159" xr:uid="{34D41E9F-E524-42C9-A3EC-98884C38AB02}"/>
    <cellStyle name="20% - Accent6 2 2 2 2" xfId="363" xr:uid="{EDF0F683-A3EF-4018-BB6C-67A43EBC1A93}"/>
    <cellStyle name="20% - Accent6 2 2 3" xfId="331" xr:uid="{EE4FE0C5-BA41-44B7-B9B1-2B5A7A7358E2}"/>
    <cellStyle name="20% - Accent6 2 3" xfId="158" xr:uid="{77ACD805-58D4-48EA-8142-8A065B638425}"/>
    <cellStyle name="20% - Accent6 2 3 2" xfId="362" xr:uid="{A3C6AA4B-FF1F-4FFE-80C0-99311135894C}"/>
    <cellStyle name="20% - Accent6 2 4" xfId="330" xr:uid="{41FC4184-7311-4731-A8FA-AF4641A49517}"/>
    <cellStyle name="20% - Isticanje1 2" xfId="195" xr:uid="{C9CE9F47-3A6D-4937-A3D0-F370E564029A}"/>
    <cellStyle name="20% - Isticanje2 2" xfId="196" xr:uid="{15E5DBBA-3FCE-496D-8844-B55BAC9917AD}"/>
    <cellStyle name="20% - Isticanje3 2" xfId="197" xr:uid="{3F9BD351-7ACC-4F34-8C67-7B537FF341E2}"/>
    <cellStyle name="20% - Isticanje4 2" xfId="198" xr:uid="{32E05BAD-7DA5-4BE5-A244-F0642333E4A5}"/>
    <cellStyle name="20% - Isticanje5 2" xfId="199" xr:uid="{49C5C884-9628-4C4A-B513-61C6C812CDD5}"/>
    <cellStyle name="20% - Isticanje6 2" xfId="200" xr:uid="{DF7C954B-77AA-4523-AECC-04BEE5445733}"/>
    <cellStyle name="40% - Accent1 2" xfId="38" xr:uid="{78D0E708-31A5-46A0-88B3-22EB43D8378D}"/>
    <cellStyle name="40% - Accent1 2 2" xfId="39" xr:uid="{47BD3F35-99D2-404B-B80F-97867A7D6BD1}"/>
    <cellStyle name="40% - Accent1 2 2 2" xfId="161" xr:uid="{7D5C19B1-5659-48BD-89C8-1222E123CCAB}"/>
    <cellStyle name="40% - Accent1 2 2 2 2" xfId="365" xr:uid="{649EE010-1E92-4A11-89B3-E0E142FAFB15}"/>
    <cellStyle name="40% - Accent1 2 2 3" xfId="333" xr:uid="{333D292C-7C60-4C22-ABF7-613F526BF94F}"/>
    <cellStyle name="40% - Accent1 2 3" xfId="160" xr:uid="{6B310933-BFD1-4A92-AE01-4B385CED57FE}"/>
    <cellStyle name="40% - Accent1 2 3 2" xfId="364" xr:uid="{67CA4E65-6530-4D12-BC27-832600E43000}"/>
    <cellStyle name="40% - Accent1 2 4" xfId="332" xr:uid="{ED2188B4-538A-4FDC-95DE-C667ECEC7E04}"/>
    <cellStyle name="40% - Accent2 2" xfId="40" xr:uid="{E82D7F98-9B4B-4AB2-B088-94875789676B}"/>
    <cellStyle name="40% - Accent2 2 2" xfId="41" xr:uid="{6B80D718-5360-439D-88B9-9F53493E13FA}"/>
    <cellStyle name="40% - Accent2 2 2 2" xfId="163" xr:uid="{84DF3576-30C1-49E2-9BFD-15E64D2D67A4}"/>
    <cellStyle name="40% - Accent2 2 2 2 2" xfId="367" xr:uid="{5C2FA256-0E24-4DAF-9BC7-A5251F3A12DB}"/>
    <cellStyle name="40% - Accent2 2 2 3" xfId="335" xr:uid="{254A0E5B-CF7E-42E8-9CF7-5D8180038A59}"/>
    <cellStyle name="40% - Accent2 2 3" xfId="162" xr:uid="{E47E8197-721E-49AE-9509-2530F9BFF5FE}"/>
    <cellStyle name="40% - Accent2 2 3 2" xfId="366" xr:uid="{2EAE16B8-5652-4CF2-BA5F-2C114A6D499D}"/>
    <cellStyle name="40% - Accent2 2 4" xfId="334" xr:uid="{FBD72241-635A-4044-81E0-FBEFC600A5C5}"/>
    <cellStyle name="40% - Accent3 2" xfId="42" xr:uid="{D45AFAD5-1FF8-4278-AD04-3A69CE06DFB4}"/>
    <cellStyle name="40% - Accent3 2 2" xfId="43" xr:uid="{C88EF7D9-F902-42AD-A088-DDC75432F351}"/>
    <cellStyle name="40% - Accent3 2 2 2" xfId="165" xr:uid="{ECF0A31C-33EA-4D81-8706-5F8C529778E4}"/>
    <cellStyle name="40% - Accent3 2 2 2 2" xfId="369" xr:uid="{3C7B24D0-E9E1-41BE-BF5A-A9BAD82F0CBE}"/>
    <cellStyle name="40% - Accent3 2 2 3" xfId="337" xr:uid="{E4AB0C21-BFBC-46F3-A928-3DB6F09FAF17}"/>
    <cellStyle name="40% - Accent3 2 3" xfId="164" xr:uid="{2E27B596-2853-4B05-A3F6-E23A65AE957D}"/>
    <cellStyle name="40% - Accent3 2 3 2" xfId="368" xr:uid="{88277797-1A8B-4C78-B29F-B3C646D47CB4}"/>
    <cellStyle name="40% - Accent3 2 4" xfId="336" xr:uid="{99F1F9EB-7FB8-4FAC-9861-1C7D83F88167}"/>
    <cellStyle name="40% - Accent4 2" xfId="44" xr:uid="{D6FD6F19-41BE-4EBF-BBBD-E1B9696E28AD}"/>
    <cellStyle name="40% - Accent4 2 2" xfId="45" xr:uid="{5777982E-DBCD-476F-904A-174F0BEBFC5A}"/>
    <cellStyle name="40% - Accent4 2 2 2" xfId="167" xr:uid="{B71C9430-06F0-4397-B460-78DE021FC7E9}"/>
    <cellStyle name="40% - Accent4 2 2 2 2" xfId="371" xr:uid="{A96B4F77-2F44-4ACF-98FF-AB5BE5F37100}"/>
    <cellStyle name="40% - Accent4 2 2 3" xfId="339" xr:uid="{50B617D5-55BE-4747-98DF-84077624C6D2}"/>
    <cellStyle name="40% - Accent4 2 3" xfId="166" xr:uid="{F032CE33-690D-4065-8A96-54579CFCEF44}"/>
    <cellStyle name="40% - Accent4 2 3 2" xfId="370" xr:uid="{B2DF8D97-0536-47CA-B316-DED8B02B1B49}"/>
    <cellStyle name="40% - Accent4 2 4" xfId="338" xr:uid="{F2AD7ABE-A1F7-4A57-A630-652B7BCC587E}"/>
    <cellStyle name="40% - Accent5 2" xfId="46" xr:uid="{CB488EEB-F9AC-4729-8476-E1148E1BC543}"/>
    <cellStyle name="40% - Accent5 2 2" xfId="47" xr:uid="{0871CB7A-F8AC-43AB-B03D-E3E2E6366C1A}"/>
    <cellStyle name="40% - Accent5 2 2 2" xfId="169" xr:uid="{3C768498-394E-4442-A719-89FBFBF62344}"/>
    <cellStyle name="40% - Accent5 2 2 2 2" xfId="373" xr:uid="{E87699D0-D5BA-41DD-87EF-A919CF91E94F}"/>
    <cellStyle name="40% - Accent5 2 2 3" xfId="341" xr:uid="{1F6B6CE6-2753-4AB7-8BB8-92E39C01DA58}"/>
    <cellStyle name="40% - Accent5 2 3" xfId="168" xr:uid="{978295F7-4C2D-4E44-A7E6-65837CF6880B}"/>
    <cellStyle name="40% - Accent5 2 3 2" xfId="372" xr:uid="{A3798CC9-B6AE-4A27-9F73-29E11E1C8B41}"/>
    <cellStyle name="40% - Accent5 2 4" xfId="340" xr:uid="{F4FD7306-4CF1-4A04-9760-07B1B664923E}"/>
    <cellStyle name="40% - Accent6 2" xfId="48" xr:uid="{12E46425-34B7-40E3-B315-40885203A46D}"/>
    <cellStyle name="40% - Accent6 2 2" xfId="49" xr:uid="{F005AA83-840C-494B-B090-569B4C5ED412}"/>
    <cellStyle name="40% - Accent6 2 2 2" xfId="171" xr:uid="{4733DED2-F524-4EF7-AA13-91C55F220D57}"/>
    <cellStyle name="40% - Accent6 2 2 2 2" xfId="375" xr:uid="{D12D9145-E410-4F77-94B5-4F8CD0EF168E}"/>
    <cellStyle name="40% - Accent6 2 2 3" xfId="343" xr:uid="{DD257294-8878-407C-94F6-7200BCD1D931}"/>
    <cellStyle name="40% - Accent6 2 3" xfId="170" xr:uid="{04F54985-2C6A-43C9-8760-40628EAA83ED}"/>
    <cellStyle name="40% - Accent6 2 3 2" xfId="374" xr:uid="{03C1D26D-AD1F-4EBA-BBD4-DE2EA64498AF}"/>
    <cellStyle name="40% - Accent6 2 4" xfId="342" xr:uid="{D37B0879-95A3-4F6B-93F6-628447C84CC4}"/>
    <cellStyle name="40% - Isticanje2 2" xfId="201" xr:uid="{F137BDC2-667D-4C96-9098-C80ED4AFA020}"/>
    <cellStyle name="40% - Isticanje3 2" xfId="202" xr:uid="{879B8063-A8D1-4D5D-8730-8408311F151B}"/>
    <cellStyle name="40% - Isticanje4 2" xfId="203" xr:uid="{17A969C1-BF4F-4FC4-89D0-6CD0EF2E7730}"/>
    <cellStyle name="40% - Isticanje5 2" xfId="204" xr:uid="{61146F3B-20BD-40EA-80DD-75E0455B3904}"/>
    <cellStyle name="40% - Isticanje6 2" xfId="205" xr:uid="{063D6893-945E-4E3D-9EC5-92C19F54DF8A}"/>
    <cellStyle name="40% - Naglasak1 2" xfId="206" xr:uid="{6F5FAC0A-ECA0-4898-A921-558EBAC796CF}"/>
    <cellStyle name="60% - Accent1 2" xfId="50" xr:uid="{00EA523B-A049-4321-AA18-327FA5A06FB4}"/>
    <cellStyle name="60% - Accent1 2 2" xfId="51" xr:uid="{24AB8926-393A-4027-BC21-E3FE743147CD}"/>
    <cellStyle name="60% - Accent2 2" xfId="52" xr:uid="{E83D747C-9334-421E-AFE0-2DC32DB030CB}"/>
    <cellStyle name="60% - Accent2 2 2" xfId="53" xr:uid="{DB215415-9972-40A2-9714-DCD31294D58A}"/>
    <cellStyle name="60% - Accent3 2" xfId="54" xr:uid="{0B2DC7AE-C7C1-4D64-BA66-B29BA8354695}"/>
    <cellStyle name="60% - Accent3 2 2" xfId="55" xr:uid="{7D79E353-8274-48EC-A978-DA77807ABCE1}"/>
    <cellStyle name="60% - Accent4 2" xfId="56" xr:uid="{6E91C79A-A0E5-4FD2-9252-B9A0296FA9AC}"/>
    <cellStyle name="60% - Accent4 2 2" xfId="57" xr:uid="{07BA1467-F11C-4FE2-8D30-5BAEBE2530CF}"/>
    <cellStyle name="60% - Accent5 2" xfId="58" xr:uid="{73ECE8AC-13D1-4135-A130-718A69878D55}"/>
    <cellStyle name="60% - Accent5 2 2" xfId="59" xr:uid="{EF6428BD-D98E-4E66-BF61-B7D05A548976}"/>
    <cellStyle name="60% - Accent6 2" xfId="60" xr:uid="{DAF40BC7-DC0E-4D78-839C-CC7BFE0FD36D}"/>
    <cellStyle name="60% - Accent6 2 2" xfId="61" xr:uid="{A35962AA-11F7-4B12-A09C-F6541A63BC7D}"/>
    <cellStyle name="60% - Isticanje1 2" xfId="207" xr:uid="{8E347A39-B44B-464E-B5EC-4C4AA99E6FFD}"/>
    <cellStyle name="60% - Isticanje2 2" xfId="208" xr:uid="{214F13A0-656E-4B4F-8640-D8A2E2D4B560}"/>
    <cellStyle name="60% - Isticanje3 2" xfId="209" xr:uid="{414B375C-67E9-42B9-BDB8-8EA9F200C9C3}"/>
    <cellStyle name="60% - Isticanje4 2" xfId="210" xr:uid="{8A557820-B716-497F-A6C8-C400F8B67DF5}"/>
    <cellStyle name="60% - Isticanje5 2" xfId="211" xr:uid="{D8233E23-7053-42C2-ACBF-3DBBFF9F4002}"/>
    <cellStyle name="60% - Isticanje6 2" xfId="212" xr:uid="{2651B9FB-1888-4928-AEDA-C0C57D7F0EEB}"/>
    <cellStyle name="A4 Small 210 x 297 mm" xfId="62" xr:uid="{6FB9B32F-B9FA-4C02-8293-8CD681959B55}"/>
    <cellStyle name="A4 Small 210 x 297 mm 2" xfId="63" xr:uid="{DF9BF7DA-3C6F-44B8-89B5-0DAA7B71C3B8}"/>
    <cellStyle name="Accent1 2" xfId="64" xr:uid="{4340A518-6957-417E-9FF2-262D25D86ED1}"/>
    <cellStyle name="Accent1 2 2" xfId="65" xr:uid="{9E3EB49C-E0A4-43B6-A82F-420AE66649CB}"/>
    <cellStyle name="Accent2 2" xfId="66" xr:uid="{9002E08B-0924-4F97-8E8F-554D4A1E8459}"/>
    <cellStyle name="Accent2 2 2" xfId="67" xr:uid="{CDD01D26-629C-41C6-910E-3CA5BD17D786}"/>
    <cellStyle name="Accent3 2" xfId="68" xr:uid="{853AE0E4-939B-4957-AD0C-AC745C81DD31}"/>
    <cellStyle name="Accent3 2 2" xfId="69" xr:uid="{BD011297-0B24-4F9A-B825-958708B9B6E5}"/>
    <cellStyle name="Accent4 2" xfId="70" xr:uid="{CADCE063-3EFA-4036-ABFE-515AF5ADA461}"/>
    <cellStyle name="Accent4 2 2" xfId="71" xr:uid="{498B8B84-A166-4A2A-BDEC-83FD15986100}"/>
    <cellStyle name="Accent5 2" xfId="72" xr:uid="{9EF3783E-30DC-413F-AAA8-C0E6BAD9E89A}"/>
    <cellStyle name="Accent5 2 2" xfId="73" xr:uid="{3C56E303-BDB0-4D29-A803-6245907ED868}"/>
    <cellStyle name="Accent5 2 3" xfId="213" xr:uid="{747D301C-1EDA-46DF-97F3-5A32B4F2F258}"/>
    <cellStyle name="Accent6 2" xfId="74" xr:uid="{FC21624E-D9C7-444E-9FB5-08F43363E788}"/>
    <cellStyle name="Accent6 2 2" xfId="75" xr:uid="{63E2437D-9147-4C36-8339-3F9EACF3D2E8}"/>
    <cellStyle name="Bad 2" xfId="76" xr:uid="{0FB5C8F9-2E87-4958-B676-E5BE90995E5C}"/>
    <cellStyle name="Bad 2 2" xfId="77" xr:uid="{AFB2DC67-2FE9-4890-B729-74FA7A3A9687}"/>
    <cellStyle name="Bad 2 3" xfId="214" xr:uid="{13BF09A5-74EF-40D6-9834-ED91916FA0A4}"/>
    <cellStyle name="Bilješka 2" xfId="215" xr:uid="{F57AED49-F8A9-4ED6-B335-17B52422F073}"/>
    <cellStyle name="Bilješka 2 2" xfId="216" xr:uid="{BAED8F4D-D75E-42D8-907D-0215CCE4C14F}"/>
    <cellStyle name="Bilješka 3" xfId="217" xr:uid="{6F6D7A8F-060A-4CB1-8F59-AA930767F3AF}"/>
    <cellStyle name="Calculation 2" xfId="78" xr:uid="{0F24C2E2-0C14-4471-B7F2-EE40C3A36BD0}"/>
    <cellStyle name="Calculation 2 2" xfId="79" xr:uid="{9595C33F-AA9C-4BED-9B2F-22194D2ABC9B}"/>
    <cellStyle name="Check Cell 2" xfId="80" xr:uid="{4E38C37A-69D0-4D45-9BB0-336C189BDDC5}"/>
    <cellStyle name="Check Cell 2 2" xfId="81" xr:uid="{0244CBFB-D0EC-47C0-9AFB-748EE6A62DCB}"/>
    <cellStyle name="Comma 2" xfId="82" xr:uid="{BFAF00D0-1D41-4938-BBEC-A5C2CD660735}"/>
    <cellStyle name="Comma 2 2" xfId="83" xr:uid="{056AE143-02B5-4F9D-8416-EAD7C80B998C}"/>
    <cellStyle name="Comma 2 2 2" xfId="220" xr:uid="{FDD17EEF-C436-4EE1-A809-A9E2FB35A322}"/>
    <cellStyle name="Comma 2 2 3" xfId="219" xr:uid="{6ECEE80E-EDDD-4423-B03D-378BA092B568}"/>
    <cellStyle name="Comma 2 3" xfId="188" xr:uid="{E562693A-1DB5-420A-B77C-7D9C285D2CE3}"/>
    <cellStyle name="Comma 2 3 2" xfId="386" xr:uid="{153671AD-E9EE-4B27-88B8-0F05E87C128B}"/>
    <cellStyle name="Comma 2 4" xfId="218" xr:uid="{F4FAC049-9BD2-4323-BF91-17B224EAC65E}"/>
    <cellStyle name="Currency 2" xfId="23" xr:uid="{2621B075-27B8-447F-9DC1-A187FF22E785}"/>
    <cellStyle name="Currency 2 2" xfId="221" xr:uid="{C988E59A-45FE-428E-B423-30023A9CFFF3}"/>
    <cellStyle name="Currency 2 3" xfId="319" xr:uid="{9FB80298-3856-48E7-916A-3292F44B8A5A}"/>
    <cellStyle name="Currency 3" xfId="300" xr:uid="{54FF95BC-8830-4A66-9F9C-C40885593C4E}"/>
    <cellStyle name="Currency 3 2" xfId="308" xr:uid="{298247E4-44E9-41C8-BA7A-B8CE37CA4224}"/>
    <cellStyle name="Currency 3 3" xfId="313" xr:uid="{B5A19E6D-764A-4C57-BAB6-D8ADA9084964}"/>
    <cellStyle name="Currency 4" xfId="312" xr:uid="{F21E3428-2DFE-4A19-B7BD-A7FEDF085A01}"/>
    <cellStyle name="Dobro 2" xfId="222" xr:uid="{4799BC03-C472-4D25-8F2B-B0152092581F}"/>
    <cellStyle name="Explanatory Text 2" xfId="84" xr:uid="{D08DCE14-19FC-44BD-9B33-681986A6430D}"/>
    <cellStyle name="Explanatory Text 2 2" xfId="85" xr:uid="{5EB25FE5-2C17-408F-84ED-C12EA80F99C3}"/>
    <cellStyle name="Good 2" xfId="86" xr:uid="{3519F702-455E-404C-8D0F-215EF8FF997F}"/>
    <cellStyle name="Good 2 2" xfId="87" xr:uid="{D73EF67D-AC26-41F3-9D93-E3DBC18959B5}"/>
    <cellStyle name="Good 2 2 2" xfId="224" xr:uid="{3D366626-E124-43F5-BAA4-B0DB4636CF9B}"/>
    <cellStyle name="Good 2 3" xfId="223" xr:uid="{C1D9C2D4-8C66-4503-B46C-76BF42152B1C}"/>
    <cellStyle name="Good 3" xfId="225" xr:uid="{AF931530-7CF5-4A4F-9AF5-83C8631FBBF4}"/>
    <cellStyle name="Good 4" xfId="226" xr:uid="{48FED364-1D25-4CF2-9C41-8B19195664FF}"/>
    <cellStyle name="Heading 1 2" xfId="88" xr:uid="{188EE3C6-2485-4641-9599-89E8131E4870}"/>
    <cellStyle name="Heading 1 2 2" xfId="89" xr:uid="{2FF68A97-A8E8-4592-B941-867F787F38E5}"/>
    <cellStyle name="Heading 2 2" xfId="90" xr:uid="{FC1E2B97-EB89-43E8-BBA4-DAB30B6CA924}"/>
    <cellStyle name="Heading 2 2 2" xfId="91" xr:uid="{8D75D372-9B71-4738-95F9-082E4846106D}"/>
    <cellStyle name="Heading 3 2" xfId="92" xr:uid="{9AA96232-0B92-4BAD-8831-B163DE75F543}"/>
    <cellStyle name="Heading 3 2 2" xfId="93" xr:uid="{7DFE925D-C58A-44AD-AF78-E9AFFC78170F}"/>
    <cellStyle name="Heading 4 2" xfId="94" xr:uid="{A6586BFC-9B66-4912-8D62-C7C9B247CB56}"/>
    <cellStyle name="Heading 4 2 2" xfId="95" xr:uid="{EC6CF9A4-27F7-41B6-A089-E7C2C906411D}"/>
    <cellStyle name="Input 2" xfId="96" xr:uid="{AA67ECD9-2900-4435-807C-CA9C7D8381C3}"/>
    <cellStyle name="Input 2 2" xfId="97" xr:uid="{0FC2700F-4391-4B4D-A3D4-E6802F90D6FA}"/>
    <cellStyle name="Isticanje1 2" xfId="227" xr:uid="{423977AE-39CC-419D-A205-9DC0206491FA}"/>
    <cellStyle name="Isticanje2 2" xfId="228" xr:uid="{64E4B023-4036-41E0-B88C-5C46473E68A6}"/>
    <cellStyle name="Isticanje3 2" xfId="229" xr:uid="{39938E28-87DF-4BCA-83C0-859CD9528611}"/>
    <cellStyle name="Isticanje4 2" xfId="230" xr:uid="{09D5B92D-92F3-4730-BE35-916E38B55352}"/>
    <cellStyle name="Isticanje5 2" xfId="231" xr:uid="{7A607DE5-D13F-4F14-98B4-2ADFB6138829}"/>
    <cellStyle name="Isticanje6 2" xfId="232" xr:uid="{46278EF4-35B4-46DF-919E-7618DE74801F}"/>
    <cellStyle name="Izlaz 2" xfId="233" xr:uid="{C67EF9EA-2C0D-4CC3-BA80-0AEAC93478A4}"/>
    <cellStyle name="Izlaz 2 2" xfId="234" xr:uid="{9D214A64-C14A-48B8-A736-D96FC5842F24}"/>
    <cellStyle name="Izlaz 3" xfId="235" xr:uid="{F0C382D0-EF31-44C7-95CF-E6587148679C}"/>
    <cellStyle name="Izračun 2" xfId="236" xr:uid="{EB510734-0ED3-4155-AE18-63F5E9EA7756}"/>
    <cellStyle name="Izračun 2 2" xfId="237" xr:uid="{3E3C43EF-21FC-4B50-9B0E-89B5619B4F86}"/>
    <cellStyle name="Izračun 3" xfId="238" xr:uid="{AA7EDB47-3146-4682-889C-E1F4CF2D5E8F}"/>
    <cellStyle name="Linked Cell 2" xfId="98" xr:uid="{660494F7-29BA-408A-B630-92423F40B0D1}"/>
    <cellStyle name="Linked Cell 2 2" xfId="99" xr:uid="{BA82AA82-9232-4DB2-BA67-907991C6A104}"/>
    <cellStyle name="Loše 2" xfId="239" xr:uid="{94AE2067-CD63-4B91-A68E-7945AE453A07}"/>
    <cellStyle name="merge" xfId="100" xr:uid="{B8D44770-D218-4FB7-BBAD-972977BB5649}"/>
    <cellStyle name="merge 2" xfId="101" xr:uid="{DCF1A55C-51FE-4C47-980C-242AD2B69BBE}"/>
    <cellStyle name="Naslov 1 2" xfId="240" xr:uid="{5CFBCF3E-517D-406B-B0D0-FBFF0936D5F7}"/>
    <cellStyle name="Naslov 2 2" xfId="241" xr:uid="{8F9FA3EA-C67A-4002-88D7-D3CF9479E67B}"/>
    <cellStyle name="Naslov 3 2" xfId="242" xr:uid="{2A80CBCF-40A1-4C02-B246-B05B028B7502}"/>
    <cellStyle name="Naslov 4 2" xfId="243" xr:uid="{D9873F20-5792-4447-BD3E-10508BA69007}"/>
    <cellStyle name="Naslov 5" xfId="244" xr:uid="{97F4869D-F2BF-42BD-8D2A-3EEF9FD76A65}"/>
    <cellStyle name="Neutral 2" xfId="102" xr:uid="{BF0A66B2-FB1C-4DB4-BE96-885EAAE812DE}"/>
    <cellStyle name="Neutral 2 2" xfId="103" xr:uid="{386220B3-2336-4418-B332-E1F2808FCDCE}"/>
    <cellStyle name="Neutralno 2" xfId="245" xr:uid="{C2553168-701E-4F66-A4BB-C413823A67EC}"/>
    <cellStyle name="Normal 10" xfId="302" xr:uid="{176E9B76-E203-49E9-83EB-2717645E7A7A}"/>
    <cellStyle name="Normal 10 10" xfId="104" xr:uid="{861D175E-F9C4-46E5-8E35-958B83524B80}"/>
    <cellStyle name="Normal 10 2" xfId="309" xr:uid="{E9A76E3A-891E-4CC2-8097-7D31513F3F73}"/>
    <cellStyle name="Normal 11" xfId="105" xr:uid="{D7F91C54-D1BD-4306-9B6B-D35282A7EE73}"/>
    <cellStyle name="Normal 12" xfId="246" xr:uid="{432FA42D-9FB8-41DA-A81B-DC11501CDE08}"/>
    <cellStyle name="Normal 13" xfId="189" xr:uid="{C5E06978-6845-417A-99EE-42B92C401FA9}"/>
    <cellStyle name="Normal 14" xfId="106" xr:uid="{D1E55EEF-270F-4B18-940D-F36305BCB84B}"/>
    <cellStyle name="Normal 14 2" xfId="390" xr:uid="{7C67B8E2-000E-4EC7-AFA7-07031E3C9D83}"/>
    <cellStyle name="Normal 15" xfId="107" xr:uid="{D44DD48C-1DC2-40CC-A004-49DB9766EEEF}"/>
    <cellStyle name="Normal 16" xfId="108" xr:uid="{04281B86-923A-4B66-AA30-EF39D5970ADB}"/>
    <cellStyle name="Normal 17" xfId="187" xr:uid="{A4AD6747-9349-4DA5-935A-FA4499CC048E}"/>
    <cellStyle name="Normal 18" xfId="3" xr:uid="{A65861C6-62BA-4B51-9E91-CAE3B73975EE}"/>
    <cellStyle name="Normal 19" xfId="387" xr:uid="{D452F7AC-A736-4025-8238-324ACF570A33}"/>
    <cellStyle name="Normal 19 2 2" xfId="109" xr:uid="{43C1BC95-6442-44AE-B9DF-96537224C1BC}"/>
    <cellStyle name="Normal 2" xfId="4" xr:uid="{19513F3C-1862-47BD-9D4A-10D42E3A85FF}"/>
    <cellStyle name="Normal 2 2" xfId="13" xr:uid="{D5978F0C-4DF7-4868-A589-7666C66C317B}"/>
    <cellStyle name="Normal 2 2 2" xfId="24" xr:uid="{F3732BFE-7709-4C74-9C5C-36C630018D40}"/>
    <cellStyle name="Normal 2 2 2 2 2" xfId="303" xr:uid="{E9820140-37FA-44E8-87EC-5002F31574E3}"/>
    <cellStyle name="Normal 2 2 3" xfId="249" xr:uid="{AD9FC688-642A-4FAB-BAAC-9C11991A9489}"/>
    <cellStyle name="Normal 2 2 4" xfId="248" xr:uid="{127A8792-C072-403E-9417-95C279A1F6BE}"/>
    <cellStyle name="Normal 2 29" xfId="250" xr:uid="{39F698D8-A115-43B4-AD49-1003A8AB297B}"/>
    <cellStyle name="Normal 2 3" xfId="110" xr:uid="{A733F66D-5E65-4FA4-8056-9FD6B80FD4FA}"/>
    <cellStyle name="Normal 2 3 2" xfId="111" xr:uid="{3709D2D8-978E-4AE3-964D-F864CC88C945}"/>
    <cellStyle name="Normal 2 3 2 2" xfId="252" xr:uid="{19D77892-CB3F-4EC7-B6B4-BBC75EA68BFE}"/>
    <cellStyle name="Normal 2 3 3" xfId="172" xr:uid="{29017B3C-546A-4D34-8340-186E0FCE103B}"/>
    <cellStyle name="Normal 2 3 3 2" xfId="376" xr:uid="{72FEDFA2-E6E2-4164-A870-8DE6BE6FDF58}"/>
    <cellStyle name="Normal 2 3 4" xfId="251" xr:uid="{7B3092F1-6D77-4423-8DE3-7107B9595843}"/>
    <cellStyle name="Normal 2 3 5" xfId="344" xr:uid="{107E3371-7120-45DF-97A0-738A9669862F}"/>
    <cellStyle name="Normal 2 3_GFOS-FAZA 1-TROSKOVNIK-GRAD-ZANAT" xfId="253" xr:uid="{61EB6262-B3FC-4ECB-B72E-E7DBFB11CE90}"/>
    <cellStyle name="Normal 2 4" xfId="145" xr:uid="{4EC1BB27-A822-47E8-89AD-2DE8176108BC}"/>
    <cellStyle name="Normal 2 4 2" xfId="254" xr:uid="{EF51968B-9307-4321-B893-3FE0DD81E18A}"/>
    <cellStyle name="Normal 2 4 3" xfId="351" xr:uid="{098C429B-82B4-42CF-B68B-D5673ABB7E04}"/>
    <cellStyle name="Normal 2 5" xfId="20" xr:uid="{A2B06C4A-212D-443F-B2A0-0CC5B7F9A3B4}"/>
    <cellStyle name="Normal 2 5 2" xfId="247" xr:uid="{E230ECBB-15C0-45D1-8154-3465092CEBC2}"/>
    <cellStyle name="Normal 2 5 3" xfId="318" xr:uid="{0994E3AB-15A6-41A3-9C0F-39425AA9687F}"/>
    <cellStyle name="Normal 2 6" xfId="183" xr:uid="{A5688ABE-DEEE-4E1A-AEF5-0EAA1100C6F0}"/>
    <cellStyle name="Normal 2 7" xfId="394" xr:uid="{305C3926-DBF5-49B2-87D9-A779E7974AAF}"/>
    <cellStyle name="Normal 20" xfId="112" xr:uid="{3B5A157B-B01A-49DF-B6C1-6CD3AAC22265}"/>
    <cellStyle name="Normal 20 2" xfId="173" xr:uid="{4B075C49-A50C-4CA0-AA46-AAF5A60E42C2}"/>
    <cellStyle name="Normal 20 2 2" xfId="377" xr:uid="{F8BCA593-A5C2-45C8-801C-9C5684E9473E}"/>
    <cellStyle name="Normal 20 3" xfId="255" xr:uid="{F6078E50-CFE0-494A-B58F-3433DA2C578A}"/>
    <cellStyle name="Normal 20 4" xfId="345" xr:uid="{073E6B72-BB7D-4701-9B96-04790675CBC3}"/>
    <cellStyle name="Normal 21" xfId="21" xr:uid="{9D4CADB8-82C8-4201-83FA-BC123CE30DDA}"/>
    <cellStyle name="Normal 22" xfId="256" xr:uid="{5C834F7C-70C1-425E-A8BB-EE0DD1620B11}"/>
    <cellStyle name="Normal 23" xfId="257" xr:uid="{17D63FDB-CEBA-4CB7-B3D2-A33F277FF566}"/>
    <cellStyle name="Normal 24" xfId="258" xr:uid="{817681DE-A007-4CE4-BA31-1654CABAE715}"/>
    <cellStyle name="Normal 25" xfId="259" xr:uid="{D85E52FF-05C5-4096-8D20-D8BDF4A6CFCA}"/>
    <cellStyle name="Normal 26" xfId="260" xr:uid="{7FEDEA46-936B-4A93-AC01-1B1A35FD3719}"/>
    <cellStyle name="Normal 27" xfId="261" xr:uid="{8C3DF37E-89F4-44BD-8C7E-FB5D328A0129}"/>
    <cellStyle name="Normal 28" xfId="262" xr:uid="{2CE5B9AD-51F5-47FB-9926-4E077D42EE08}"/>
    <cellStyle name="Normal 29" xfId="263" xr:uid="{4906BF0F-6633-4775-93CE-DC741B870C38}"/>
    <cellStyle name="Normal 3" xfId="14" xr:uid="{3EE0A3BA-35FA-460C-8165-4BBB84DC8C04}"/>
    <cellStyle name="Normal 3 13" xfId="113" xr:uid="{700AF642-976B-4DB5-8C92-8640566C42BE}"/>
    <cellStyle name="Normal 3 18" xfId="114" xr:uid="{04162413-D90C-4E61-B0D4-C059FB42CA5F}"/>
    <cellStyle name="Normal 3 2" xfId="115" xr:uid="{E7843554-4A74-4DF7-963B-4B2A566FAB76}"/>
    <cellStyle name="Normal 3 2 2" xfId="116" xr:uid="{F28CB369-968B-4C9D-BB2B-B0E6DE0B1FA6}"/>
    <cellStyle name="Normal 3 2 2 2" xfId="264" xr:uid="{0034E5AA-8336-4DE9-BFD2-CC5007CD48F0}"/>
    <cellStyle name="Normal 3 2 3" xfId="117" xr:uid="{43CB51EF-5356-424A-A2C9-92168AFBE3F7}"/>
    <cellStyle name="Normal 3 2 3 2" xfId="175" xr:uid="{12B3491C-1255-4483-BA33-8C71B955FF64}"/>
    <cellStyle name="Normal 3 2 3 2 2" xfId="379" xr:uid="{2B00BD94-3499-4A2A-B69A-6222CCA1FE9D}"/>
    <cellStyle name="Normal 3 2 3 3" xfId="347" xr:uid="{54B88B8F-98F9-41F2-B918-46BFD6B5195A}"/>
    <cellStyle name="Normal 3 2 4" xfId="118" xr:uid="{80D03868-7054-4133-9905-BCCB722E0494}"/>
    <cellStyle name="Normal 3 2 5" xfId="174" xr:uid="{974ABC4E-3A78-492D-B680-0A2B4D0B5783}"/>
    <cellStyle name="Normal 3 2 5 2" xfId="378" xr:uid="{278B004B-3AAC-426E-8B69-9EF9E2E718C9}"/>
    <cellStyle name="Normal 3 2 6" xfId="346" xr:uid="{F2C3502C-40BC-44EA-A329-6076EF365A26}"/>
    <cellStyle name="Normal 3 3" xfId="119" xr:uid="{EA0075EF-9E58-4170-9246-143492ABC99C}"/>
    <cellStyle name="Normal 3 4" xfId="120" xr:uid="{6F9A6AE0-761A-474B-B1D5-C13E81A65C21}"/>
    <cellStyle name="Normal 3 5" xfId="121" xr:uid="{C1C02EB7-C40C-4E7D-8D11-942F8A3AB805}"/>
    <cellStyle name="Normal 3 6" xfId="22" xr:uid="{6074C884-CEF5-4C1D-8254-8FD998D1D127}"/>
    <cellStyle name="Normal 3_GFOS-FAZA 1-TROSKOVNIK-GRAD-ZANAT" xfId="265" xr:uid="{41207265-0A30-40CD-A8A6-8FAD755F7AD1}"/>
    <cellStyle name="Normal 30" xfId="266" xr:uid="{71D41F31-598B-47ED-B664-5C17919AC628}"/>
    <cellStyle name="Normal 31" xfId="267" xr:uid="{A3D0184F-D772-4F92-ADED-642061E87B12}"/>
    <cellStyle name="Normal 32" xfId="268" xr:uid="{A4225E76-A891-4CE4-9BA0-712D082DF21D}"/>
    <cellStyle name="Normal 33" xfId="269" xr:uid="{382DBC19-D7A2-408E-9E6A-818276B72184}"/>
    <cellStyle name="Normal 34" xfId="270" xr:uid="{9082BF31-7667-4198-B21C-76AF8D116A51}"/>
    <cellStyle name="Normal 35" xfId="271" xr:uid="{5D26F07C-63D1-490D-8E49-C4FB67BB591C}"/>
    <cellStyle name="Normal 36" xfId="272" xr:uid="{54F8B864-B0D1-41F4-B9BE-C192FDC2D226}"/>
    <cellStyle name="Normal 37" xfId="273" xr:uid="{F7324CC2-F5B0-4105-BE20-B4E02A764F43}"/>
    <cellStyle name="Normal 37 2" xfId="391" xr:uid="{90DA7ABC-66E0-4272-9AC3-7E9393E2D899}"/>
    <cellStyle name="Normal 38" xfId="274" xr:uid="{D26F4E34-3686-4BEC-8361-1AB9BB91B2A8}"/>
    <cellStyle name="Normal 39" xfId="275" xr:uid="{4D17D7B8-B577-4337-BA8F-DB143D02B1CD}"/>
    <cellStyle name="Normal 4" xfId="25" xr:uid="{C52EFFB6-4413-4572-A88C-601301871F72}"/>
    <cellStyle name="Normal 4 2" xfId="122" xr:uid="{A3E4B785-21F7-423E-9D8D-B5EFA4E21447}"/>
    <cellStyle name="Normal 4 2 2" xfId="278" xr:uid="{0A756B8A-973D-4157-BB7A-53DCF63F0CF3}"/>
    <cellStyle name="Normal 4 2 3" xfId="277" xr:uid="{48689399-C0ED-4D35-A503-2F6DC4A654B2}"/>
    <cellStyle name="Normal 4 3" xfId="123" xr:uid="{6CFB60E8-B996-4FDC-86D0-77A7649FAA30}"/>
    <cellStyle name="Normal 4 3 2" xfId="279" xr:uid="{D76DEFC0-CC08-4F20-8483-581167FA71A4}"/>
    <cellStyle name="Normal 4 31" xfId="307" xr:uid="{E3CEF93A-E89A-40BC-83D8-EF3F4DBA0B5F}"/>
    <cellStyle name="Normal 4 4" xfId="146" xr:uid="{E4FB3665-AEC0-4B19-8E84-653AF89B1D62}"/>
    <cellStyle name="Normal 4 4 2" xfId="276" xr:uid="{A23DFC81-2B6D-4E8D-8BD0-0FAF47E359DF}"/>
    <cellStyle name="Normal 4 5" xfId="190" xr:uid="{AD33A50A-D62B-4031-8380-3CCD73A3726D}"/>
    <cellStyle name="Normal 40" xfId="280" xr:uid="{D30B653A-1800-4211-A6AA-833861A538CD}"/>
    <cellStyle name="Normal 41" xfId="281" xr:uid="{894D5FD5-DD00-4622-B730-03809E006B00}"/>
    <cellStyle name="Normal 42" xfId="393" xr:uid="{CCCB36BA-42C0-4E7B-A9C0-68660195378C}"/>
    <cellStyle name="Normal 42 3" xfId="282" xr:uid="{C463B9B8-B34E-4391-AA93-BC17842EEC05}"/>
    <cellStyle name="Normal 43" xfId="395" xr:uid="{1BCA1E5F-9A76-4CF0-B037-5FD1A0DFA4F7}"/>
    <cellStyle name="Normal 44" xfId="124" xr:uid="{A2A34159-9F76-4362-85F8-404DE7ED90FB}"/>
    <cellStyle name="Normal 44 2" xfId="283" xr:uid="{7461EF60-2846-4D8F-912E-16E72CD7150D}"/>
    <cellStyle name="Normal 47" xfId="284" xr:uid="{1F7238AD-F8EE-4A1A-A81D-9CA27EEE9219}"/>
    <cellStyle name="Normal 48" xfId="388" xr:uid="{8BF4C878-2FFB-4EB1-B26E-0138C3976251}"/>
    <cellStyle name="Normal 48 2" xfId="396" xr:uid="{BC13CA0F-D145-4B09-9CAC-D4F1DFA522E9}"/>
    <cellStyle name="Normal 49" xfId="125" xr:uid="{ED8F362D-1DA2-47F2-9CFD-892AA5AD9652}"/>
    <cellStyle name="Normal 5" xfId="15" xr:uid="{CA54D787-58AD-4628-9156-80090C93FCAD}"/>
    <cellStyle name="Normal 5 10" xfId="392" xr:uid="{3AA35E63-87EE-4035-87C8-72A4F999E8B9}"/>
    <cellStyle name="Normal 5 2" xfId="144" xr:uid="{9478D922-7A89-4332-8CEE-0D57BC9585F1}"/>
    <cellStyle name="Normal 5 2 2" xfId="286" xr:uid="{9C639379-E728-4EC9-9E3F-DE9091BFF021}"/>
    <cellStyle name="Normal 5 3" xfId="147" xr:uid="{30ADEA1E-236C-460B-BC6D-E3371D4D3951}"/>
    <cellStyle name="Normal 5 4" xfId="285" xr:uid="{7088A218-D737-4ACE-B3D9-54632ECE0BCF}"/>
    <cellStyle name="Normal 6" xfId="126" xr:uid="{DC9D3C64-C9C9-4A24-8177-0118C2B1F7CF}"/>
    <cellStyle name="Normal 6 2" xfId="287" xr:uid="{972F3AF7-577E-4101-A656-23A1A9EE7F64}"/>
    <cellStyle name="Normal 7" xfId="127" xr:uid="{8E325097-19E4-4829-BCEA-1E5EB4268A85}"/>
    <cellStyle name="Normal 7 2" xfId="176" xr:uid="{CAB2EFF3-8CC4-4013-9EC4-B95FBE3E711B}"/>
    <cellStyle name="Normal 7 2 2" xfId="380" xr:uid="{AEB25D82-77C4-4AFE-9387-505CD19FEADB}"/>
    <cellStyle name="Normal 7 3" xfId="191" xr:uid="{3644A899-2775-41C4-9C8E-A5AD3A022F96}"/>
    <cellStyle name="Normal 7 4" xfId="348" xr:uid="{A2B669DB-EE18-4744-8945-0F467D310E2D}"/>
    <cellStyle name="Normal 8" xfId="301" xr:uid="{D55D095C-3CB4-4D9A-BC76-0097D06BD5F5}"/>
    <cellStyle name="Normal 8 2" xfId="305" xr:uid="{7513A296-4F34-4053-91B4-63CB789F2E4C}"/>
    <cellStyle name="Normal 9" xfId="288" xr:uid="{C746C7BE-C46F-49C3-A85E-E03677CE1C47}"/>
    <cellStyle name="Normal 9 2" xfId="289" xr:uid="{6A518820-F826-479D-A16C-A2BC707705F0}"/>
    <cellStyle name="Normal_Sheet1" xfId="389" xr:uid="{6BEDE076-624A-4E61-AEB8-9CB0AEAC97AF}"/>
    <cellStyle name="Normalno" xfId="0" builtinId="0"/>
    <cellStyle name="Normalno 11" xfId="128" xr:uid="{261F00BA-9C4D-4FB5-BFEE-10E90CB027C2}"/>
    <cellStyle name="Normalno 2" xfId="5" xr:uid="{AA6F91A0-BB89-4571-B461-839CF2C2DE26}"/>
    <cellStyle name="Normalno 2 2" xfId="129" xr:uid="{ACBD5B08-91C1-44E6-BFC9-157B0E5AFA7C}"/>
    <cellStyle name="Normalno 3" xfId="6" xr:uid="{13A4B45C-4B4D-4C72-8202-1CFE6584A19E}"/>
    <cellStyle name="Normalno 3 2" xfId="18" xr:uid="{3E0318D7-B029-4D0C-B9F4-2A5C496F940D}"/>
    <cellStyle name="Normalno 3 2 2" xfId="310" xr:uid="{B687D7CB-5EB7-41AC-9BAF-6BF10F5D5D84}"/>
    <cellStyle name="Normalno 3 3" xfId="304" xr:uid="{949811F2-6290-4515-8514-7F5BED9EBD65}"/>
    <cellStyle name="Normalno 4" xfId="11" xr:uid="{386F813E-E2AC-4207-9B6A-5E391E074431}"/>
    <cellStyle name="Normalno 5" xfId="12" xr:uid="{9990D673-B697-4811-9364-F2546B3F0936}"/>
    <cellStyle name="Normalno 5 2" xfId="316" xr:uid="{CE898734-1FF7-407D-A1C4-EC487EB4477E}"/>
    <cellStyle name="Normalno 6" xfId="17" xr:uid="{92840EAE-3A5C-499A-A69C-B6F83F08F5B9}"/>
    <cellStyle name="Normalno 6 2" xfId="317" xr:uid="{EC269696-CDD9-4DAA-8282-F32647F146CD}"/>
    <cellStyle name="Normalno 7" xfId="182" xr:uid="{8ACADFBA-40A9-42A2-BA70-4A2E679E4BA7}"/>
    <cellStyle name="Normalno 7 2" xfId="383" xr:uid="{3E5A2304-EEAE-4082-B4BD-E17D8CACA267}"/>
    <cellStyle name="Normalno 8" xfId="184" xr:uid="{6F81D0BC-6D74-4F2A-A871-050948C10ECF}"/>
    <cellStyle name="Normalno 8 2" xfId="186" xr:uid="{F2E7E080-3093-45DD-BB4D-601A162B1661}"/>
    <cellStyle name="Normalno 8 2 2" xfId="385" xr:uid="{FD8AB8AB-AD88-4A35-9D18-47D20607C667}"/>
    <cellStyle name="Normalno 8 3" xfId="384" xr:uid="{D807F371-87C1-4F8A-9A88-941E969E4E78}"/>
    <cellStyle name="Normalno 9" xfId="185" xr:uid="{CC076D31-F52D-48D9-AB41-A9AA50D575B6}"/>
    <cellStyle name="Note 2" xfId="130" xr:uid="{54A266D5-6D6E-4AB3-A585-0822BA55685F}"/>
    <cellStyle name="Note 2 2" xfId="131" xr:uid="{B9BA2C64-321C-4DCB-A4BB-32BD9188E032}"/>
    <cellStyle name="Note 2 2 2" xfId="178" xr:uid="{F5B2A21F-6FC2-40CA-A20E-16E692A59AB3}"/>
    <cellStyle name="Note 2 2 2 2" xfId="382" xr:uid="{1EB901CE-E976-4ADB-A23C-B13F44275968}"/>
    <cellStyle name="Note 2 2 3" xfId="350" xr:uid="{BCF54AB6-FFC5-435F-95ED-B326116F7873}"/>
    <cellStyle name="Note 2 3" xfId="132" xr:uid="{EE3789FF-BD0F-43D1-9495-B6C6C1903408}"/>
    <cellStyle name="Note 2 3 2" xfId="179" xr:uid="{FF8C6B93-57B5-49FB-8D22-54160EE0EC95}"/>
    <cellStyle name="Note 2 3 2 2" xfId="180" xr:uid="{07EBDA7C-DAED-4F25-A243-51DD0C50855A}"/>
    <cellStyle name="Note 2 4" xfId="177" xr:uid="{1E317ADC-1DD3-487C-987F-61754FDE2BDA}"/>
    <cellStyle name="Note 2 4 2" xfId="381" xr:uid="{C7821CA5-10CF-46D2-B764-A3F1D20248CC}"/>
    <cellStyle name="Note 2 5" xfId="349" xr:uid="{E248A8B4-1998-41F1-8B35-764ACD563C47}"/>
    <cellStyle name="Obično 2" xfId="16" xr:uid="{3C33F97A-C843-4013-8AF1-E3C9585F950E}"/>
    <cellStyle name="Obično 2 2" xfId="133" xr:uid="{90247425-D338-4ABF-9E84-FA6F2942D70F}"/>
    <cellStyle name="Obično_SRCE 2. FAZA - specifikacija KLIME 2 2" xfId="181" xr:uid="{4F212A53-88A4-418D-9747-AEDB1F212B5A}"/>
    <cellStyle name="Output 2" xfId="134" xr:uid="{1939B3BE-1786-4D9C-A8C8-DBBD3CD9DA14}"/>
    <cellStyle name="Output 2 2" xfId="135" xr:uid="{02A6821B-8490-4C04-93D1-A70B5AD7FFA8}"/>
    <cellStyle name="Percent 2" xfId="136" xr:uid="{BE0F9701-65AA-4084-BBAF-1EE8E18FBD79}"/>
    <cellStyle name="Postotak" xfId="2" builtinId="5"/>
    <cellStyle name="Povezana ćelija 2" xfId="290" xr:uid="{38D036E7-DEA1-43E5-A4F6-D4CFDC93118B}"/>
    <cellStyle name="Provjera ćelije 2" xfId="291" xr:uid="{90070316-20B0-49BB-9744-A3B0C99519CF}"/>
    <cellStyle name="Stil 1" xfId="137" xr:uid="{284587FA-DC4B-4EB2-B27F-765287D50B3A}"/>
    <cellStyle name="Style 1" xfId="7" xr:uid="{2B947399-201E-4E82-A234-1C85977466FB}"/>
    <cellStyle name="Tekst objašnjenja 2" xfId="292" xr:uid="{3C6264B5-3B74-4C32-AEBB-DC52BFD64971}"/>
    <cellStyle name="Tekst upozorenja 2" xfId="293" xr:uid="{A524EA68-20B6-4A21-8688-5427426C18D0}"/>
    <cellStyle name="Title 2" xfId="138" xr:uid="{6D6DD964-E017-4F16-97EC-E104EB004922}"/>
    <cellStyle name="Title 2 2" xfId="139" xr:uid="{6EBD8A99-88D3-4985-BDF6-7B5CB83CFF35}"/>
    <cellStyle name="Total 2" xfId="140" xr:uid="{B4049C93-7561-412D-8DA1-2E7FAC98846F}"/>
    <cellStyle name="Total 2 2" xfId="141" xr:uid="{47755E9B-5489-40E1-8EA4-16222EB7482C}"/>
    <cellStyle name="Ukupni zbroj 2" xfId="294" xr:uid="{0A31F749-E476-4D88-BA45-0C24E2B234EE}"/>
    <cellStyle name="Ukupni zbroj 2 2" xfId="295" xr:uid="{258D1747-0FE3-41BF-AA6C-C69CA9106C16}"/>
    <cellStyle name="Ukupni zbroj 3" xfId="296" xr:uid="{91CD27CC-11D0-4064-A7AD-4BEF413E1BD2}"/>
    <cellStyle name="Unos 2" xfId="297" xr:uid="{9FE69C73-7BA6-483D-8DD3-B7F900EDCEA7}"/>
    <cellStyle name="Unos 2 2" xfId="298" xr:uid="{4D022D91-BC5C-4784-A8E5-9C31E5381B38}"/>
    <cellStyle name="Unos 3" xfId="299" xr:uid="{28B9D952-96A5-486A-93CB-597B5B1D1BF2}"/>
    <cellStyle name="Valuta 2" xfId="8" xr:uid="{79A5AC4D-B8F8-43A0-917E-F38AEB7D090F}"/>
    <cellStyle name="Valuta 2 2" xfId="314" xr:uid="{4E657E60-6FFA-4F81-B1E2-D79214562030}"/>
    <cellStyle name="Valuta 3" xfId="9" xr:uid="{7A0F0F18-7ECF-4A52-B60F-AB62A93765C6}"/>
    <cellStyle name="Valuta 3 2" xfId="315" xr:uid="{B0F284F8-73F0-4EFC-9921-CA017A92A9BB}"/>
    <cellStyle name="Warning Text 2" xfId="142" xr:uid="{1FEC4840-0A4F-4F2A-B23F-9C3FC9862032}"/>
    <cellStyle name="Warning Text 2 2" xfId="143" xr:uid="{3648213F-15A2-4CB3-9F7D-FDE27B48E5EB}"/>
    <cellStyle name="Zarez" xfId="1" builtinId="3"/>
    <cellStyle name="Zarez 2" xfId="10" xr:uid="{FF0A3CF4-ECFB-40D2-871D-EC7E3ABC3983}"/>
    <cellStyle name="Zarez 2 2" xfId="19" xr:uid="{025B6A21-ECCF-4E99-9DD9-D99FD1768A86}"/>
    <cellStyle name="Zarez 2 2 2" xfId="311" xr:uid="{03E12903-851B-4074-83D1-3D651F780FE1}"/>
    <cellStyle name="Zarez 2 3" xfId="306" xr:uid="{06E5CEBF-78F8-4ABF-BB4D-3B97C4F1BEB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5C053-2C52-46B5-8A6F-4AD56D9A14F1}">
  <dimension ref="A2:C45"/>
  <sheetViews>
    <sheetView tabSelected="1" zoomScaleNormal="100" zoomScaleSheetLayoutView="100" workbookViewId="0">
      <selection activeCell="I10" sqref="I10"/>
    </sheetView>
  </sheetViews>
  <sheetFormatPr defaultRowHeight="15.75"/>
  <cols>
    <col min="1" max="1" width="5.375" customWidth="1"/>
    <col min="2" max="2" width="6.375" customWidth="1"/>
    <col min="8" max="8" width="29.25" customWidth="1"/>
    <col min="9" max="9" width="31.75" customWidth="1"/>
  </cols>
  <sheetData>
    <row r="2" spans="3:3" ht="27.75">
      <c r="C2" s="251" t="s">
        <v>1824</v>
      </c>
    </row>
    <row r="3" spans="3:3" ht="27.75">
      <c r="C3" s="251" t="s">
        <v>1856</v>
      </c>
    </row>
    <row r="4" spans="3:3" ht="27.75">
      <c r="C4" s="251" t="s">
        <v>1857</v>
      </c>
    </row>
    <row r="5" spans="3:3" ht="27.75">
      <c r="C5" s="251" t="s">
        <v>1836</v>
      </c>
    </row>
    <row r="6" spans="3:3">
      <c r="C6" s="252"/>
    </row>
    <row r="7" spans="3:3">
      <c r="C7" s="252"/>
    </row>
    <row r="8" spans="3:3">
      <c r="C8" s="252"/>
    </row>
    <row r="9" spans="3:3">
      <c r="C9" s="252"/>
    </row>
    <row r="10" spans="3:3">
      <c r="C10" s="253" t="s">
        <v>1825</v>
      </c>
    </row>
    <row r="11" spans="3:3">
      <c r="C11" s="254" t="s">
        <v>1826</v>
      </c>
    </row>
    <row r="12" spans="3:3">
      <c r="C12" s="254" t="s">
        <v>1827</v>
      </c>
    </row>
    <row r="13" spans="3:3">
      <c r="C13" s="254" t="s">
        <v>1828</v>
      </c>
    </row>
    <row r="15" spans="3:3">
      <c r="C15" s="253" t="s">
        <v>1829</v>
      </c>
    </row>
    <row r="16" spans="3:3">
      <c r="C16" s="254" t="s">
        <v>1830</v>
      </c>
    </row>
    <row r="17" spans="3:3">
      <c r="C17" s="254"/>
    </row>
    <row r="18" spans="3:3">
      <c r="C18" s="253" t="s">
        <v>1831</v>
      </c>
    </row>
    <row r="19" spans="3:3">
      <c r="C19" s="254" t="s">
        <v>1858</v>
      </c>
    </row>
    <row r="20" spans="3:3">
      <c r="C20" s="254" t="s">
        <v>1859</v>
      </c>
    </row>
    <row r="21" spans="3:3">
      <c r="C21" s="254"/>
    </row>
    <row r="22" spans="3:3">
      <c r="C22" s="253" t="s">
        <v>1832</v>
      </c>
    </row>
    <row r="23" spans="3:3">
      <c r="C23" s="254" t="s">
        <v>1833</v>
      </c>
    </row>
    <row r="24" spans="3:3">
      <c r="C24" s="254"/>
    </row>
    <row r="25" spans="3:3">
      <c r="C25" s="253" t="s">
        <v>1834</v>
      </c>
    </row>
    <row r="26" spans="3:3">
      <c r="C26" s="255" t="s">
        <v>1837</v>
      </c>
    </row>
    <row r="27" spans="3:3">
      <c r="C27" s="254"/>
    </row>
    <row r="28" spans="3:3">
      <c r="C28" s="253" t="s">
        <v>1854</v>
      </c>
    </row>
    <row r="29" spans="3:3">
      <c r="C29" s="254" t="s">
        <v>1824</v>
      </c>
    </row>
    <row r="30" spans="3:3">
      <c r="C30" s="254"/>
    </row>
    <row r="31" spans="3:3">
      <c r="C31" s="253" t="s">
        <v>1835</v>
      </c>
    </row>
    <row r="32" spans="3:3">
      <c r="C32" s="254" t="s">
        <v>1838</v>
      </c>
    </row>
    <row r="33" spans="1:3">
      <c r="C33" s="254"/>
    </row>
    <row r="34" spans="1:3">
      <c r="C34" s="254"/>
    </row>
    <row r="35" spans="1:3">
      <c r="C35" s="253" t="s">
        <v>1839</v>
      </c>
    </row>
    <row r="36" spans="1:3">
      <c r="C36" s="254" t="s">
        <v>1838</v>
      </c>
    </row>
    <row r="37" spans="1:3">
      <c r="C37" s="254"/>
    </row>
    <row r="38" spans="1:3">
      <c r="C38" s="253" t="s">
        <v>1840</v>
      </c>
    </row>
    <row r="39" spans="1:3">
      <c r="C39" s="254" t="s">
        <v>1841</v>
      </c>
    </row>
    <row r="41" spans="1:3">
      <c r="A41" s="253"/>
      <c r="C41" s="253" t="s">
        <v>1842</v>
      </c>
    </row>
    <row r="42" spans="1:3">
      <c r="A42" s="254"/>
      <c r="C42" s="254" t="s">
        <v>1838</v>
      </c>
    </row>
    <row r="43" spans="1:3">
      <c r="A43" s="256"/>
      <c r="C43" s="256"/>
    </row>
    <row r="44" spans="1:3">
      <c r="A44" s="254"/>
      <c r="C44" s="254" t="s">
        <v>1855</v>
      </c>
    </row>
    <row r="45" spans="1:3">
      <c r="A45" s="257"/>
    </row>
  </sheetData>
  <sheetProtection algorithmName="SHA-512" hashValue="1ysW8W7/vmkqsIBMkjGoaww6TdQnQTL04e1jn9DEQ3+RGebFnne/Zf0qF3WBFjRCF/KBjjSQ298HBqeElqPwIg==" saltValue="E6zTgi1/jKfQm8bdLpZnXw==" spinCount="100000" sheet="1" objects="1" scenarios="1"/>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80"/>
  <sheetViews>
    <sheetView zoomScaleNormal="100" zoomScaleSheetLayoutView="100" zoomScalePageLayoutView="80" workbookViewId="0">
      <selection activeCell="B2" sqref="B2"/>
    </sheetView>
  </sheetViews>
  <sheetFormatPr defaultColWidth="10.75" defaultRowHeight="39.6" customHeight="1"/>
  <cols>
    <col min="1" max="1" width="3.875" style="1" customWidth="1"/>
    <col min="2" max="2" width="52" style="1" customWidth="1"/>
    <col min="3" max="5" width="6.5" style="1" customWidth="1"/>
    <col min="6" max="6" width="14.75" style="1" customWidth="1"/>
    <col min="7" max="16384" width="10.75" style="1"/>
  </cols>
  <sheetData>
    <row r="1" spans="1:39" ht="39.6" customHeight="1">
      <c r="A1" s="2"/>
      <c r="B1" s="2"/>
      <c r="C1" s="2"/>
      <c r="D1" s="2"/>
    </row>
    <row r="2" spans="1:39" ht="39.6" customHeight="1">
      <c r="A2" s="2"/>
      <c r="B2" s="2"/>
      <c r="C2" s="2"/>
      <c r="D2" s="2"/>
    </row>
    <row r="3" spans="1:39" ht="15.75" customHeight="1">
      <c r="A3" s="3"/>
      <c r="B3" s="629" t="s">
        <v>1843</v>
      </c>
      <c r="C3" s="629"/>
      <c r="D3" s="629"/>
      <c r="E3" s="217"/>
      <c r="F3" s="217"/>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3.5">
      <c r="A4" s="3"/>
      <c r="B4" s="630"/>
      <c r="C4" s="630"/>
      <c r="D4" s="630"/>
      <c r="E4" s="217"/>
      <c r="F4" s="217"/>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3.5">
      <c r="A5" s="3"/>
      <c r="B5" s="218" t="s">
        <v>524</v>
      </c>
      <c r="C5" s="218"/>
      <c r="D5" s="219"/>
      <c r="E5" s="217"/>
      <c r="F5" s="217"/>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3.5">
      <c r="A6" s="3"/>
      <c r="B6" s="218"/>
      <c r="C6" s="218"/>
      <c r="D6" s="219"/>
      <c r="E6" s="217"/>
      <c r="F6" s="217"/>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3.5">
      <c r="A7" s="26">
        <v>1</v>
      </c>
      <c r="B7" s="218" t="s">
        <v>1822</v>
      </c>
      <c r="C7" s="218"/>
      <c r="D7" s="219"/>
      <c r="E7" s="217"/>
      <c r="F7" s="217"/>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3.5">
      <c r="A8" s="220"/>
      <c r="B8" s="221"/>
      <c r="C8" s="221"/>
      <c r="D8" s="222"/>
      <c r="E8" s="217"/>
      <c r="F8" s="217"/>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13.5">
      <c r="A9" s="258" t="s">
        <v>1844</v>
      </c>
      <c r="B9" s="218" t="s">
        <v>1845</v>
      </c>
      <c r="C9" s="221"/>
      <c r="D9" s="222"/>
      <c r="E9" s="217"/>
      <c r="F9" s="217"/>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9" ht="13.5">
      <c r="A10" s="26"/>
      <c r="B10" s="218"/>
      <c r="C10" s="221"/>
      <c r="D10" s="222"/>
      <c r="E10" s="217"/>
      <c r="F10" s="217"/>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13.5">
      <c r="A11" s="258" t="s">
        <v>1846</v>
      </c>
      <c r="B11" s="218" t="s">
        <v>1847</v>
      </c>
      <c r="C11" s="221"/>
      <c r="D11" s="222"/>
      <c r="E11" s="217"/>
      <c r="F11" s="217"/>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ht="13.5">
      <c r="A12" s="215"/>
      <c r="B12" s="218"/>
      <c r="C12" s="218"/>
      <c r="D12" s="219"/>
      <c r="E12" s="217"/>
      <c r="F12" s="217"/>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ht="13.5">
      <c r="A13" s="215"/>
      <c r="B13" s="218"/>
      <c r="C13" s="218"/>
      <c r="D13" s="219"/>
      <c r="E13" s="217"/>
      <c r="F13" s="217"/>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ht="13.5">
      <c r="A14" s="215"/>
      <c r="B14" s="218"/>
      <c r="C14" s="218"/>
      <c r="D14" s="219"/>
      <c r="E14" s="217"/>
      <c r="F14" s="217"/>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ht="13.5">
      <c r="A15" s="215"/>
      <c r="B15" s="218"/>
      <c r="C15" s="218"/>
      <c r="D15" s="219"/>
      <c r="E15" s="217"/>
      <c r="F15" s="217"/>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ht="15" customHeight="1">
      <c r="A16" s="26" t="s">
        <v>1848</v>
      </c>
      <c r="B16" s="218" t="s">
        <v>1849</v>
      </c>
      <c r="C16" s="218"/>
      <c r="D16" s="219"/>
      <c r="E16" s="217"/>
      <c r="F16" s="217"/>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39" ht="13.5">
      <c r="A17" s="215"/>
      <c r="B17" s="218"/>
      <c r="C17" s="218"/>
      <c r="D17" s="219"/>
      <c r="E17" s="217"/>
      <c r="F17" s="217"/>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1:39" ht="13.5">
      <c r="A18" s="26" t="s">
        <v>1850</v>
      </c>
      <c r="B18" s="218" t="s">
        <v>1851</v>
      </c>
      <c r="C18" s="221"/>
      <c r="D18" s="222"/>
      <c r="E18" s="217"/>
      <c r="F18" s="217"/>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ht="13.5">
      <c r="A19" s="26"/>
      <c r="B19" s="218"/>
      <c r="C19" s="221"/>
      <c r="D19" s="222"/>
      <c r="E19" s="217"/>
      <c r="F19" s="217"/>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ht="13.5">
      <c r="A20" s="26"/>
      <c r="B20" s="218"/>
      <c r="C20" s="221"/>
      <c r="D20" s="222"/>
      <c r="E20" s="217"/>
      <c r="F20" s="217"/>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3.5">
      <c r="A21" s="26"/>
      <c r="B21" s="218"/>
      <c r="C21" s="221"/>
      <c r="D21" s="222"/>
      <c r="E21" s="217"/>
      <c r="F21" s="217"/>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ht="13.5">
      <c r="A22" s="26"/>
      <c r="B22" s="218"/>
      <c r="C22" s="221"/>
      <c r="D22" s="222"/>
      <c r="E22" s="217"/>
      <c r="F22" s="217"/>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3.5">
      <c r="A23" s="26"/>
      <c r="B23" s="218"/>
      <c r="C23" s="218"/>
      <c r="D23" s="219"/>
      <c r="E23" s="217"/>
      <c r="F23" s="217"/>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3.5">
      <c r="A24" s="26"/>
      <c r="B24" s="218"/>
      <c r="C24" s="221"/>
      <c r="D24" s="222"/>
      <c r="E24" s="217"/>
      <c r="F24" s="217"/>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ht="13.5">
      <c r="A25" s="26"/>
      <c r="B25" s="218"/>
      <c r="C25" s="221"/>
      <c r="D25" s="222"/>
      <c r="E25" s="217"/>
      <c r="F25" s="217"/>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3.5">
      <c r="A26" s="26"/>
      <c r="B26" s="218"/>
      <c r="C26" s="221"/>
      <c r="D26" s="222"/>
      <c r="E26" s="217"/>
      <c r="F26" s="217"/>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3.5">
      <c r="A27" s="26"/>
      <c r="B27" s="218"/>
      <c r="C27" s="221"/>
      <c r="D27" s="222"/>
      <c r="E27" s="217"/>
      <c r="F27" s="217"/>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3.5">
      <c r="A28" s="26"/>
      <c r="B28" s="218"/>
      <c r="C28" s="221"/>
      <c r="D28" s="222"/>
      <c r="E28" s="217"/>
      <c r="F28" s="217"/>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3.5">
      <c r="A29" s="220"/>
      <c r="B29" s="221"/>
      <c r="C29" s="221"/>
      <c r="D29" s="222"/>
      <c r="E29" s="217"/>
      <c r="F29" s="217"/>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3.5">
      <c r="A30" s="220"/>
      <c r="B30" s="221"/>
      <c r="C30" s="221"/>
      <c r="D30" s="222"/>
      <c r="E30" s="217"/>
      <c r="F30" s="217"/>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3.5">
      <c r="A31" s="220"/>
      <c r="B31" s="221"/>
      <c r="C31" s="221"/>
      <c r="D31" s="222"/>
      <c r="E31" s="217"/>
      <c r="F31" s="217"/>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3.5">
      <c r="A32" s="220"/>
      <c r="B32" s="221"/>
      <c r="C32" s="221"/>
      <c r="D32" s="222"/>
      <c r="E32" s="217"/>
      <c r="F32" s="217"/>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ht="13.5">
      <c r="A33" s="220"/>
      <c r="B33" s="221"/>
      <c r="C33" s="221"/>
      <c r="D33" s="222"/>
      <c r="E33" s="217"/>
      <c r="F33" s="217"/>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3.5">
      <c r="A34" s="220"/>
      <c r="B34" s="221"/>
      <c r="C34" s="221"/>
      <c r="D34" s="222"/>
      <c r="E34" s="217"/>
      <c r="F34" s="217"/>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3.5">
      <c r="A35" s="220"/>
      <c r="B35" s="221"/>
      <c r="C35" s="221"/>
      <c r="D35" s="222"/>
      <c r="E35" s="217"/>
      <c r="F35" s="217"/>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3.5">
      <c r="A36" s="220"/>
      <c r="B36" s="221"/>
      <c r="C36" s="221"/>
      <c r="D36" s="222"/>
      <c r="E36" s="217"/>
      <c r="F36" s="217"/>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3.5">
      <c r="A37" s="220"/>
      <c r="B37" s="221"/>
      <c r="C37" s="221"/>
      <c r="D37" s="222"/>
      <c r="E37" s="217"/>
      <c r="F37" s="217"/>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3.5">
      <c r="A38" s="220"/>
      <c r="B38" s="221"/>
      <c r="C38" s="221"/>
      <c r="D38" s="222"/>
      <c r="E38" s="217"/>
      <c r="F38" s="217"/>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ht="13.5">
      <c r="A39" s="220"/>
      <c r="B39" s="221"/>
      <c r="C39" s="221"/>
      <c r="D39" s="222"/>
      <c r="E39" s="217"/>
      <c r="F39" s="217"/>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3.5">
      <c r="A40" s="220"/>
      <c r="B40" s="221"/>
      <c r="C40" s="221"/>
      <c r="D40" s="222"/>
      <c r="E40" s="217"/>
      <c r="F40" s="217"/>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t="13.5">
      <c r="A41" s="220"/>
      <c r="B41" s="221"/>
      <c r="C41" s="221"/>
      <c r="D41" s="222"/>
      <c r="E41" s="217"/>
      <c r="F41" s="217"/>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ht="13.5">
      <c r="A42" s="220"/>
      <c r="B42" s="221"/>
      <c r="C42" s="221"/>
      <c r="D42" s="222"/>
      <c r="E42" s="217"/>
      <c r="F42" s="217"/>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ht="13.5">
      <c r="A43" s="220"/>
      <c r="B43" s="221"/>
      <c r="C43" s="221"/>
      <c r="D43" s="222"/>
      <c r="E43" s="217"/>
      <c r="F43" s="217"/>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ht="13.5">
      <c r="A44" s="220"/>
      <c r="B44" s="221"/>
      <c r="C44" s="221"/>
      <c r="D44" s="222"/>
      <c r="E44" s="217"/>
      <c r="F44" s="217"/>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ht="13.5">
      <c r="A45" s="220"/>
      <c r="B45" s="221"/>
      <c r="C45" s="221"/>
      <c r="D45" s="222"/>
      <c r="E45" s="217"/>
      <c r="F45" s="217"/>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ht="13.5">
      <c r="A46" s="220"/>
      <c r="B46" s="221"/>
      <c r="C46" s="221"/>
      <c r="D46" s="222"/>
      <c r="E46" s="217"/>
      <c r="F46" s="217"/>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ht="13.5">
      <c r="A47" s="220"/>
      <c r="B47" s="221"/>
      <c r="C47" s="221"/>
      <c r="D47" s="222"/>
      <c r="E47" s="217"/>
      <c r="F47" s="217"/>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ht="13.5">
      <c r="A48" s="220"/>
      <c r="B48" s="221"/>
      <c r="C48" s="221"/>
      <c r="D48" s="222"/>
      <c r="E48" s="217"/>
      <c r="F48" s="217"/>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ht="13.5">
      <c r="A49" s="220"/>
      <c r="B49" s="221"/>
      <c r="C49" s="221"/>
      <c r="D49" s="222"/>
      <c r="E49" s="217"/>
      <c r="F49" s="217"/>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ht="13.5">
      <c r="A50" s="220"/>
      <c r="B50" s="221"/>
      <c r="C50" s="221"/>
      <c r="D50" s="222"/>
      <c r="E50" s="217"/>
      <c r="F50" s="217"/>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ht="13.5">
      <c r="A51" s="220"/>
      <c r="B51" s="221"/>
      <c r="C51" s="221"/>
      <c r="D51" s="222"/>
      <c r="E51" s="217"/>
      <c r="F51" s="217"/>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ht="13.5">
      <c r="A52" s="220"/>
      <c r="B52" s="221"/>
      <c r="C52" s="221"/>
      <c r="D52" s="222"/>
      <c r="E52" s="217"/>
      <c r="F52" s="217"/>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3.5">
      <c r="A53" s="220"/>
      <c r="B53" s="221"/>
      <c r="C53" s="221"/>
      <c r="D53" s="222"/>
      <c r="E53" s="217"/>
      <c r="F53" s="217"/>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ht="13.5">
      <c r="A54" s="220"/>
      <c r="B54" s="221"/>
      <c r="C54" s="221"/>
      <c r="D54" s="222"/>
      <c r="E54" s="217"/>
      <c r="F54" s="217"/>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s="259" customFormat="1" ht="39.6" customHeight="1">
      <c r="A55" s="621" t="s">
        <v>1852</v>
      </c>
      <c r="B55" s="621"/>
    </row>
    <row r="56" spans="1:39" ht="39.6" customHeight="1">
      <c r="A56" s="621" t="s">
        <v>101</v>
      </c>
      <c r="B56" s="621"/>
    </row>
    <row r="57" spans="1:39" ht="39" customHeight="1">
      <c r="A57" s="622" t="s">
        <v>164</v>
      </c>
      <c r="B57" s="617"/>
    </row>
    <row r="58" spans="1:39" ht="39.6" customHeight="1">
      <c r="A58" s="618" t="s">
        <v>7</v>
      </c>
      <c r="B58" s="617"/>
    </row>
    <row r="59" spans="1:39" ht="51" customHeight="1">
      <c r="A59" s="620" t="s">
        <v>8</v>
      </c>
      <c r="B59" s="620"/>
      <c r="C59" s="4"/>
      <c r="D59" s="4"/>
      <c r="E59" s="4"/>
    </row>
    <row r="60" spans="1:39" ht="68.25" customHeight="1">
      <c r="A60" s="620" t="s">
        <v>165</v>
      </c>
      <c r="B60" s="620"/>
      <c r="C60" s="4"/>
      <c r="D60" s="4"/>
      <c r="E60" s="4"/>
    </row>
    <row r="61" spans="1:39" ht="52.5" customHeight="1">
      <c r="A61" s="619" t="s">
        <v>9</v>
      </c>
      <c r="B61" s="620"/>
      <c r="C61" s="4"/>
      <c r="D61" s="4"/>
      <c r="E61" s="4"/>
    </row>
    <row r="62" spans="1:39" ht="40.5" customHeight="1">
      <c r="A62" s="620" t="s">
        <v>166</v>
      </c>
      <c r="B62" s="620"/>
      <c r="C62" s="4"/>
      <c r="D62" s="4"/>
      <c r="E62" s="4"/>
    </row>
    <row r="63" spans="1:39" ht="43.5" customHeight="1">
      <c r="A63" s="619" t="s">
        <v>11</v>
      </c>
      <c r="B63" s="623"/>
      <c r="C63" s="4"/>
      <c r="D63" s="4"/>
      <c r="E63" s="4"/>
    </row>
    <row r="64" spans="1:39" ht="51" customHeight="1">
      <c r="A64" s="619" t="s">
        <v>10</v>
      </c>
      <c r="B64" s="620"/>
      <c r="C64" s="4"/>
      <c r="D64" s="4"/>
      <c r="E64" s="4"/>
    </row>
    <row r="65" spans="1:5" ht="63.75" customHeight="1">
      <c r="A65" s="619" t="s">
        <v>12</v>
      </c>
      <c r="B65" s="619"/>
      <c r="C65" s="4"/>
      <c r="D65" s="4"/>
      <c r="E65" s="4"/>
    </row>
    <row r="66" spans="1:5" ht="41.25" customHeight="1">
      <c r="A66" s="619" t="s">
        <v>13</v>
      </c>
      <c r="B66" s="619"/>
      <c r="C66" s="4"/>
      <c r="D66" s="4"/>
      <c r="E66" s="4"/>
    </row>
    <row r="67" spans="1:5" ht="50.25" customHeight="1">
      <c r="A67" s="619" t="s">
        <v>14</v>
      </c>
      <c r="B67" s="619"/>
      <c r="C67" s="4"/>
      <c r="D67" s="4"/>
      <c r="E67" s="4"/>
    </row>
    <row r="68" spans="1:5" ht="68.25" customHeight="1">
      <c r="A68" s="619" t="s">
        <v>15</v>
      </c>
      <c r="B68" s="619"/>
      <c r="C68" s="4"/>
      <c r="D68" s="4"/>
      <c r="E68" s="4"/>
    </row>
    <row r="69" spans="1:5" ht="53.25" customHeight="1">
      <c r="A69" s="616" t="s">
        <v>16</v>
      </c>
      <c r="B69" s="616"/>
    </row>
    <row r="70" spans="1:5" ht="86.25" customHeight="1">
      <c r="A70" s="619" t="s">
        <v>17</v>
      </c>
      <c r="B70" s="619"/>
    </row>
    <row r="71" spans="1:5" s="261" customFormat="1" ht="45" customHeight="1">
      <c r="A71" s="619" t="s">
        <v>18</v>
      </c>
      <c r="B71" s="619"/>
      <c r="C71" s="1"/>
      <c r="D71" s="1"/>
      <c r="E71" s="1"/>
    </row>
    <row r="72" spans="1:5" ht="71.25" customHeight="1">
      <c r="A72" s="624" t="s">
        <v>19</v>
      </c>
      <c r="B72" s="625"/>
      <c r="C72" s="261"/>
      <c r="D72" s="261"/>
      <c r="E72" s="261"/>
    </row>
    <row r="73" spans="1:5" ht="195.75" customHeight="1">
      <c r="A73" s="620" t="s">
        <v>167</v>
      </c>
      <c r="B73" s="619"/>
    </row>
    <row r="74" spans="1:5" ht="32.25" customHeight="1">
      <c r="A74" s="617" t="s">
        <v>168</v>
      </c>
      <c r="B74" s="616"/>
    </row>
    <row r="75" spans="1:5" ht="21" customHeight="1">
      <c r="A75" s="616" t="s">
        <v>20</v>
      </c>
      <c r="B75" s="616"/>
    </row>
    <row r="76" spans="1:5" ht="39" customHeight="1">
      <c r="A76" s="616" t="s">
        <v>21</v>
      </c>
      <c r="B76" s="616"/>
    </row>
    <row r="77" spans="1:5" ht="75" customHeight="1">
      <c r="A77" s="619" t="s">
        <v>22</v>
      </c>
      <c r="B77" s="619"/>
    </row>
    <row r="78" spans="1:5" ht="36.75" customHeight="1">
      <c r="A78" s="616" t="s">
        <v>23</v>
      </c>
      <c r="B78" s="616"/>
    </row>
    <row r="79" spans="1:5" ht="30.75" customHeight="1">
      <c r="A79" s="620" t="s">
        <v>512</v>
      </c>
      <c r="B79" s="619"/>
    </row>
    <row r="80" spans="1:5" ht="24.75" customHeight="1">
      <c r="A80" s="616" t="s">
        <v>24</v>
      </c>
      <c r="B80" s="616"/>
    </row>
    <row r="81" spans="1:3" ht="39" customHeight="1">
      <c r="A81" s="618" t="s">
        <v>473</v>
      </c>
      <c r="B81" s="616"/>
    </row>
    <row r="82" spans="1:3" ht="88.5" customHeight="1">
      <c r="A82" s="619" t="s">
        <v>25</v>
      </c>
      <c r="B82" s="619"/>
    </row>
    <row r="83" spans="1:3" ht="136.5" customHeight="1">
      <c r="A83" s="619" t="s">
        <v>26</v>
      </c>
      <c r="B83" s="619"/>
    </row>
    <row r="84" spans="1:3" ht="30.75" customHeight="1">
      <c r="A84" s="620" t="s">
        <v>474</v>
      </c>
      <c r="B84" s="620"/>
    </row>
    <row r="85" spans="1:3" ht="51.75" customHeight="1">
      <c r="A85" s="620" t="s">
        <v>475</v>
      </c>
      <c r="B85" s="620"/>
    </row>
    <row r="86" spans="1:3" ht="78" customHeight="1">
      <c r="A86" s="620" t="s">
        <v>478</v>
      </c>
      <c r="B86" s="620"/>
    </row>
    <row r="87" spans="1:3" ht="75.75" customHeight="1">
      <c r="A87" s="620" t="s">
        <v>476</v>
      </c>
      <c r="B87" s="620"/>
    </row>
    <row r="88" spans="1:3" ht="54" customHeight="1">
      <c r="A88" s="620" t="s">
        <v>477</v>
      </c>
      <c r="B88" s="620"/>
      <c r="C88" s="262"/>
    </row>
    <row r="89" spans="1:3" ht="88.5" customHeight="1">
      <c r="A89" s="619" t="s">
        <v>27</v>
      </c>
      <c r="B89" s="619"/>
    </row>
    <row r="90" spans="1:3" ht="39" customHeight="1">
      <c r="A90" s="618" t="s">
        <v>28</v>
      </c>
      <c r="B90" s="618"/>
    </row>
    <row r="91" spans="1:3" ht="38.25" customHeight="1">
      <c r="A91" s="616" t="s">
        <v>29</v>
      </c>
      <c r="B91" s="617"/>
    </row>
    <row r="92" spans="1:3" ht="221.25" customHeight="1">
      <c r="A92" s="620" t="s">
        <v>169</v>
      </c>
      <c r="B92" s="620"/>
    </row>
    <row r="93" spans="1:3" ht="91.5" customHeight="1">
      <c r="A93" s="619" t="s">
        <v>30</v>
      </c>
      <c r="B93" s="620"/>
    </row>
    <row r="94" spans="1:3" ht="96" customHeight="1">
      <c r="A94" s="616" t="s">
        <v>31</v>
      </c>
      <c r="B94" s="617"/>
    </row>
    <row r="95" spans="1:3" ht="114.75" customHeight="1">
      <c r="A95" s="619" t="s">
        <v>32</v>
      </c>
      <c r="B95" s="620"/>
    </row>
    <row r="96" spans="1:3" ht="245.25" customHeight="1">
      <c r="A96" s="620" t="s">
        <v>33</v>
      </c>
      <c r="B96" s="620"/>
    </row>
    <row r="97" spans="1:2" ht="39.75" customHeight="1">
      <c r="A97" s="618" t="s">
        <v>34</v>
      </c>
      <c r="B97" s="618"/>
    </row>
    <row r="98" spans="1:2" ht="211.5" customHeight="1">
      <c r="A98" s="619" t="s">
        <v>35</v>
      </c>
      <c r="B98" s="620"/>
    </row>
    <row r="99" spans="1:2" ht="142.5" customHeight="1">
      <c r="A99" s="619" t="s">
        <v>36</v>
      </c>
      <c r="B99" s="620"/>
    </row>
    <row r="100" spans="1:2" ht="100.5" customHeight="1">
      <c r="A100" s="620" t="s">
        <v>170</v>
      </c>
      <c r="B100" s="620"/>
    </row>
    <row r="101" spans="1:2" ht="39" customHeight="1">
      <c r="A101" s="616" t="s">
        <v>37</v>
      </c>
      <c r="B101" s="617"/>
    </row>
    <row r="102" spans="1:2" ht="37.5" customHeight="1">
      <c r="A102" s="617" t="s">
        <v>171</v>
      </c>
      <c r="B102" s="617"/>
    </row>
    <row r="103" spans="1:2" ht="63" customHeight="1">
      <c r="A103" s="619" t="s">
        <v>38</v>
      </c>
      <c r="B103" s="620"/>
    </row>
    <row r="104" spans="1:2" ht="38.25" customHeight="1">
      <c r="A104" s="616" t="s">
        <v>39</v>
      </c>
      <c r="B104" s="617"/>
    </row>
    <row r="105" spans="1:2" ht="54.75" customHeight="1">
      <c r="A105" s="616" t="s">
        <v>40</v>
      </c>
      <c r="B105" s="617"/>
    </row>
    <row r="106" spans="1:2" ht="53.25" customHeight="1">
      <c r="A106" s="616" t="s">
        <v>41</v>
      </c>
      <c r="B106" s="617"/>
    </row>
    <row r="107" spans="1:2" ht="33" customHeight="1">
      <c r="A107" s="618" t="s">
        <v>44</v>
      </c>
      <c r="B107" s="618"/>
    </row>
    <row r="108" spans="1:2" ht="36.75" customHeight="1">
      <c r="A108" s="616" t="s">
        <v>45</v>
      </c>
      <c r="B108" s="617"/>
    </row>
    <row r="109" spans="1:2" ht="50.25" customHeight="1">
      <c r="A109" s="616" t="s">
        <v>46</v>
      </c>
      <c r="B109" s="617"/>
    </row>
    <row r="110" spans="1:2" ht="42.75" customHeight="1">
      <c r="A110" s="616" t="s">
        <v>47</v>
      </c>
      <c r="B110" s="617"/>
    </row>
    <row r="111" spans="1:2" ht="90" customHeight="1">
      <c r="A111" s="620" t="s">
        <v>163</v>
      </c>
      <c r="B111" s="620"/>
    </row>
    <row r="112" spans="1:2" ht="30" customHeight="1">
      <c r="A112" s="616" t="s">
        <v>48</v>
      </c>
      <c r="B112" s="617"/>
    </row>
    <row r="113" spans="1:17" ht="38.25" customHeight="1">
      <c r="A113" s="618" t="s">
        <v>49</v>
      </c>
      <c r="B113" s="618"/>
    </row>
    <row r="114" spans="1:17" ht="34.5" customHeight="1">
      <c r="A114" s="616" t="s">
        <v>50</v>
      </c>
      <c r="B114" s="617"/>
    </row>
    <row r="115" spans="1:17" ht="54.75" customHeight="1">
      <c r="A115" s="619" t="s">
        <v>51</v>
      </c>
      <c r="B115" s="620"/>
    </row>
    <row r="116" spans="1:17" ht="87.75" customHeight="1">
      <c r="A116" s="620" t="s">
        <v>163</v>
      </c>
      <c r="B116" s="620"/>
      <c r="Q116" s="1" t="s">
        <v>1823</v>
      </c>
    </row>
    <row r="117" spans="1:17" ht="38.25" customHeight="1">
      <c r="A117" s="619" t="s">
        <v>42</v>
      </c>
      <c r="B117" s="620"/>
      <c r="F117" s="263"/>
    </row>
    <row r="118" spans="1:17" ht="160.5" customHeight="1">
      <c r="A118" s="620" t="s">
        <v>472</v>
      </c>
      <c r="B118" s="620"/>
    </row>
    <row r="119" spans="1:17" ht="54" customHeight="1">
      <c r="A119" s="616" t="s">
        <v>43</v>
      </c>
      <c r="B119" s="617"/>
    </row>
    <row r="120" spans="1:17" ht="38.25" customHeight="1">
      <c r="A120" s="618" t="s">
        <v>52</v>
      </c>
      <c r="B120" s="618"/>
    </row>
    <row r="121" spans="1:17" ht="39.6" customHeight="1">
      <c r="A121" s="616" t="s">
        <v>53</v>
      </c>
      <c r="B121" s="617"/>
    </row>
    <row r="122" spans="1:17" ht="39.6" customHeight="1">
      <c r="A122" s="616" t="s">
        <v>54</v>
      </c>
      <c r="B122" s="617"/>
    </row>
    <row r="123" spans="1:17" ht="39" customHeight="1">
      <c r="A123" s="616" t="s">
        <v>55</v>
      </c>
      <c r="B123" s="617"/>
    </row>
    <row r="124" spans="1:17" ht="39.6" customHeight="1">
      <c r="A124" s="616" t="s">
        <v>56</v>
      </c>
      <c r="B124" s="617"/>
    </row>
    <row r="125" spans="1:17" ht="39.6" customHeight="1">
      <c r="A125" s="616" t="s">
        <v>57</v>
      </c>
      <c r="B125" s="617"/>
    </row>
    <row r="126" spans="1:17" ht="39.6" customHeight="1">
      <c r="A126" s="616" t="s">
        <v>58</v>
      </c>
      <c r="B126" s="617"/>
    </row>
    <row r="127" spans="1:17" ht="23.25" customHeight="1">
      <c r="A127" s="618" t="s">
        <v>84</v>
      </c>
      <c r="B127" s="618"/>
    </row>
    <row r="128" spans="1:17" ht="351.75" customHeight="1">
      <c r="A128" s="617" t="s">
        <v>471</v>
      </c>
      <c r="B128" s="617"/>
    </row>
    <row r="129" spans="1:2" ht="53.25" customHeight="1">
      <c r="A129" s="617" t="s">
        <v>59</v>
      </c>
      <c r="B129" s="617"/>
    </row>
    <row r="130" spans="1:2" ht="51" customHeight="1">
      <c r="A130" s="617" t="s">
        <v>60</v>
      </c>
      <c r="B130" s="617"/>
    </row>
    <row r="131" spans="1:2" ht="26.25" customHeight="1">
      <c r="A131" s="617" t="s">
        <v>61</v>
      </c>
      <c r="B131" s="617"/>
    </row>
    <row r="132" spans="1:2" ht="61.5" customHeight="1">
      <c r="A132" s="617" t="s">
        <v>62</v>
      </c>
      <c r="B132" s="617"/>
    </row>
    <row r="133" spans="1:2" ht="63" customHeight="1">
      <c r="A133" s="620" t="s">
        <v>63</v>
      </c>
      <c r="B133" s="620"/>
    </row>
    <row r="134" spans="1:2" ht="51" customHeight="1">
      <c r="A134" s="617" t="s">
        <v>64</v>
      </c>
      <c r="B134" s="617"/>
    </row>
    <row r="135" spans="1:2" ht="26.25" customHeight="1">
      <c r="A135" s="617" t="s">
        <v>65</v>
      </c>
      <c r="B135" s="617"/>
    </row>
    <row r="136" spans="1:2" ht="39.6" customHeight="1">
      <c r="A136" s="618" t="s">
        <v>461</v>
      </c>
      <c r="B136" s="618"/>
    </row>
    <row r="137" spans="1:2" s="4" customFormat="1" ht="196.5" customHeight="1">
      <c r="A137" s="626" t="s">
        <v>462</v>
      </c>
      <c r="B137" s="626"/>
    </row>
    <row r="138" spans="1:2" s="4" customFormat="1" ht="124.5" customHeight="1">
      <c r="A138" s="626" t="s">
        <v>463</v>
      </c>
      <c r="B138" s="626"/>
    </row>
    <row r="139" spans="1:2" s="4" customFormat="1" ht="87" customHeight="1">
      <c r="A139" s="626" t="s">
        <v>464</v>
      </c>
      <c r="B139" s="626"/>
    </row>
    <row r="140" spans="1:2" s="4" customFormat="1" ht="138.75" customHeight="1">
      <c r="A140" s="620" t="s">
        <v>465</v>
      </c>
      <c r="B140" s="620"/>
    </row>
    <row r="141" spans="1:2" s="4" customFormat="1" ht="55.5" customHeight="1">
      <c r="A141" s="620" t="s">
        <v>466</v>
      </c>
      <c r="B141" s="620"/>
    </row>
    <row r="142" spans="1:2" s="4" customFormat="1" ht="52.5" customHeight="1">
      <c r="A142" s="620" t="s">
        <v>467</v>
      </c>
      <c r="B142" s="620"/>
    </row>
    <row r="143" spans="1:2" s="4" customFormat="1" ht="73.5" customHeight="1">
      <c r="A143" s="620" t="s">
        <v>468</v>
      </c>
      <c r="B143" s="620"/>
    </row>
    <row r="144" spans="1:2" s="4" customFormat="1" ht="63" customHeight="1">
      <c r="A144" s="620" t="s">
        <v>469</v>
      </c>
      <c r="B144" s="627"/>
    </row>
    <row r="145" spans="1:3" s="4" customFormat="1" ht="75" customHeight="1">
      <c r="A145" s="620" t="s">
        <v>470</v>
      </c>
      <c r="B145" s="620"/>
    </row>
    <row r="146" spans="1:3" ht="62.25" customHeight="1">
      <c r="A146" s="620"/>
      <c r="B146" s="620"/>
      <c r="C146" s="620"/>
    </row>
    <row r="147" spans="1:3" ht="55.5" customHeight="1">
      <c r="A147" s="620"/>
      <c r="B147" s="619"/>
      <c r="C147" s="619"/>
    </row>
    <row r="148" spans="1:3" ht="39.6" customHeight="1">
      <c r="A148" s="628"/>
      <c r="B148" s="628"/>
      <c r="C148" s="237"/>
    </row>
    <row r="149" spans="1:3" ht="39.6" customHeight="1">
      <c r="A149" s="260"/>
    </row>
    <row r="150" spans="1:3" ht="39.6" customHeight="1">
      <c r="A150" s="260"/>
    </row>
    <row r="151" spans="1:3" ht="39.6" customHeight="1">
      <c r="A151" s="260"/>
    </row>
    <row r="152" spans="1:3" ht="50.25" customHeight="1">
      <c r="A152" s="260"/>
    </row>
    <row r="153" spans="1:3" ht="39.6" customHeight="1">
      <c r="A153" s="260"/>
    </row>
    <row r="154" spans="1:3" ht="39.6" customHeight="1">
      <c r="A154" s="616"/>
      <c r="B154" s="617"/>
    </row>
    <row r="155" spans="1:3" ht="39.6" customHeight="1">
      <c r="A155" s="616"/>
      <c r="B155" s="617"/>
    </row>
    <row r="156" spans="1:3" ht="39.6" customHeight="1">
      <c r="A156" s="616"/>
      <c r="B156" s="617"/>
    </row>
    <row r="157" spans="1:3" ht="39.6" customHeight="1">
      <c r="A157" s="631"/>
      <c r="B157" s="631"/>
    </row>
    <row r="158" spans="1:3" ht="39.6" customHeight="1">
      <c r="A158" s="617"/>
      <c r="B158" s="617"/>
    </row>
    <row r="180" s="1" customFormat="1" ht="39" customHeight="1"/>
  </sheetData>
  <sheetProtection algorithmName="SHA-512" hashValue="/2+DtibVheuO7+piooEvVQjTQ4mBYO1+XTpGtydbNl3jX3DtXGY2E1ebxxlZ3dh/5MniZJ1pyY3coA2mcrBgtA==" saltValue="yoArfV5xjAeDZCIymOp1dg==" spinCount="100000" sheet="1" objects="1" scenarios="1"/>
  <mergeCells count="101">
    <mergeCell ref="B3:D3"/>
    <mergeCell ref="B4:D4"/>
    <mergeCell ref="A156:B156"/>
    <mergeCell ref="A157:B157"/>
    <mergeCell ref="A133:B133"/>
    <mergeCell ref="A134:B134"/>
    <mergeCell ref="A127:B127"/>
    <mergeCell ref="A129:B129"/>
    <mergeCell ref="A130:B130"/>
    <mergeCell ref="A131:B131"/>
    <mergeCell ref="A132:B132"/>
    <mergeCell ref="A128:B128"/>
    <mergeCell ref="A135:B135"/>
    <mergeCell ref="A73:B73"/>
    <mergeCell ref="A74:B74"/>
    <mergeCell ref="A84:B84"/>
    <mergeCell ref="A89:B89"/>
    <mergeCell ref="A75:B75"/>
    <mergeCell ref="A76:B76"/>
    <mergeCell ref="A77:B77"/>
    <mergeCell ref="A83:B83"/>
    <mergeCell ref="A90:B90"/>
    <mergeCell ref="A91:B91"/>
    <mergeCell ref="A92:B92"/>
    <mergeCell ref="A85:B85"/>
    <mergeCell ref="A86:B86"/>
    <mergeCell ref="A88:B88"/>
    <mergeCell ref="A105:B105"/>
    <mergeCell ref="A106:B106"/>
    <mergeCell ref="A158:B158"/>
    <mergeCell ref="A136:B136"/>
    <mergeCell ref="A137:B137"/>
    <mergeCell ref="A138:B138"/>
    <mergeCell ref="A139:B139"/>
    <mergeCell ref="A140:B140"/>
    <mergeCell ref="A141:B141"/>
    <mergeCell ref="A142:B142"/>
    <mergeCell ref="A143:B143"/>
    <mergeCell ref="A144:B144"/>
    <mergeCell ref="A145:B145"/>
    <mergeCell ref="A148:B148"/>
    <mergeCell ref="A147:C147"/>
    <mergeCell ref="A146:C146"/>
    <mergeCell ref="A154:B154"/>
    <mergeCell ref="A155:B155"/>
    <mergeCell ref="A87:B87"/>
    <mergeCell ref="A107:B107"/>
    <mergeCell ref="A108:B108"/>
    <mergeCell ref="A62:B62"/>
    <mergeCell ref="A63:B63"/>
    <mergeCell ref="A64:B64"/>
    <mergeCell ref="A65:B65"/>
    <mergeCell ref="A66:B66"/>
    <mergeCell ref="A80:B80"/>
    <mergeCell ref="A81:B81"/>
    <mergeCell ref="A82:B82"/>
    <mergeCell ref="A70:B70"/>
    <mergeCell ref="A71:B71"/>
    <mergeCell ref="A72:B72"/>
    <mergeCell ref="A67:B67"/>
    <mergeCell ref="A68:B68"/>
    <mergeCell ref="A69:B69"/>
    <mergeCell ref="A79:B79"/>
    <mergeCell ref="A78:B78"/>
    <mergeCell ref="A109:B109"/>
    <mergeCell ref="A110:B110"/>
    <mergeCell ref="A111:B111"/>
    <mergeCell ref="A124:B124"/>
    <mergeCell ref="A125:B125"/>
    <mergeCell ref="A55:B55"/>
    <mergeCell ref="A56:B56"/>
    <mergeCell ref="A57:B57"/>
    <mergeCell ref="A58:B58"/>
    <mergeCell ref="A60:B60"/>
    <mergeCell ref="A59:B59"/>
    <mergeCell ref="A103:B103"/>
    <mergeCell ref="A104:B104"/>
    <mergeCell ref="A93:B93"/>
    <mergeCell ref="A94:B94"/>
    <mergeCell ref="A95:B95"/>
    <mergeCell ref="A96:B96"/>
    <mergeCell ref="A97:B97"/>
    <mergeCell ref="A98:B98"/>
    <mergeCell ref="A99:B99"/>
    <mergeCell ref="A100:B100"/>
    <mergeCell ref="A101:B101"/>
    <mergeCell ref="A102:B102"/>
    <mergeCell ref="A61:B61"/>
    <mergeCell ref="A126:B126"/>
    <mergeCell ref="A112:B112"/>
    <mergeCell ref="A113:B113"/>
    <mergeCell ref="A114:B114"/>
    <mergeCell ref="A115:B115"/>
    <mergeCell ref="A116:B116"/>
    <mergeCell ref="A120:B120"/>
    <mergeCell ref="A121:B121"/>
    <mergeCell ref="A122:B122"/>
    <mergeCell ref="A123:B123"/>
    <mergeCell ref="A118:B118"/>
    <mergeCell ref="A119:B119"/>
    <mergeCell ref="A117:B117"/>
  </mergeCells>
  <pageMargins left="0.79" right="0.59722222222222221" top="0.59000000000000008" bottom="1.1588541666666667" header="0.5" footer="0.5"/>
  <pageSetup paperSize="9" orientation="portrait" r:id="rId1"/>
  <headerFooter>
    <oddFooter>&amp;L&amp;"TyponineSans Pro,Regular"&amp;8IZVOĐENJE RADOVA NA ADAPTACIJI I IZVEDBI 
INTERIJERA LJEKARNIČKE JEDINICE
DR.E.ANDROVIĆ 
Zadar, Put Petrića 34&amp;C&amp;G&amp;R&amp;"TyponineSans Pro,Regular"&amp;8kolovoz 2022.
&amp;P</oddFooter>
  </headerFooter>
  <rowBreaks count="10" manualBreakCount="10">
    <brk id="67" max="2" man="1"/>
    <brk id="77" max="2" man="1"/>
    <brk id="88" max="2" man="1"/>
    <brk id="96" max="4" man="1"/>
    <brk id="104" max="2" man="1"/>
    <brk id="112" max="4" man="1"/>
    <brk id="119" max="4" man="1"/>
    <brk id="126" max="4" man="1"/>
    <brk id="135" max="4" man="1"/>
    <brk id="14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84"/>
  <sheetViews>
    <sheetView zoomScaleNormal="100" zoomScaleSheetLayoutView="100" zoomScalePageLayoutView="85" workbookViewId="0">
      <selection activeCell="E10" sqref="E10"/>
    </sheetView>
  </sheetViews>
  <sheetFormatPr defaultColWidth="10.75" defaultRowHeight="39.6" customHeight="1"/>
  <cols>
    <col min="1" max="1" width="7.25" style="1" customWidth="1"/>
    <col min="2" max="2" width="41.5" style="1" customWidth="1"/>
    <col min="3" max="3" width="7" style="1" customWidth="1"/>
    <col min="4" max="4" width="6.5" style="242" customWidth="1"/>
    <col min="5" max="5" width="10.5" style="328" customWidth="1"/>
    <col min="6" max="6" width="14.375" style="328" customWidth="1"/>
    <col min="7" max="39" width="10.75" style="2"/>
    <col min="40" max="16384" width="10.75" style="1"/>
  </cols>
  <sheetData>
    <row r="1" spans="1:6" ht="12.75">
      <c r="A1" s="215"/>
      <c r="B1" s="3"/>
      <c r="C1" s="3"/>
      <c r="D1" s="216"/>
      <c r="E1" s="217"/>
      <c r="F1" s="217"/>
    </row>
    <row r="2" spans="1:6" ht="15.75" customHeight="1">
      <c r="A2" s="3"/>
      <c r="B2" s="629" t="s">
        <v>102</v>
      </c>
      <c r="C2" s="629"/>
      <c r="D2" s="629"/>
      <c r="E2" s="217"/>
      <c r="F2" s="217"/>
    </row>
    <row r="3" spans="1:6" ht="13.5">
      <c r="A3" s="3"/>
      <c r="B3" s="630"/>
      <c r="C3" s="630"/>
      <c r="D3" s="630"/>
      <c r="E3" s="217"/>
      <c r="F3" s="217"/>
    </row>
    <row r="4" spans="1:6" ht="13.5">
      <c r="A4" s="3"/>
      <c r="B4" s="218" t="s">
        <v>524</v>
      </c>
      <c r="C4" s="218"/>
      <c r="D4" s="219"/>
      <c r="E4" s="217"/>
      <c r="F4" s="217"/>
    </row>
    <row r="5" spans="1:6" ht="13.5">
      <c r="A5" s="3"/>
      <c r="B5" s="218"/>
      <c r="C5" s="218"/>
      <c r="D5" s="219"/>
      <c r="E5" s="217"/>
      <c r="F5" s="217"/>
    </row>
    <row r="6" spans="1:6" ht="13.5">
      <c r="A6" s="220">
        <v>1</v>
      </c>
      <c r="B6" s="218" t="s">
        <v>66</v>
      </c>
      <c r="C6" s="218"/>
      <c r="D6" s="219"/>
      <c r="E6" s="217"/>
      <c r="F6" s="217"/>
    </row>
    <row r="7" spans="1:6" ht="13.5">
      <c r="A7" s="220"/>
      <c r="B7" s="221"/>
      <c r="C7" s="221"/>
      <c r="D7" s="222"/>
      <c r="E7" s="217"/>
      <c r="F7" s="217"/>
    </row>
    <row r="8" spans="1:6" ht="13.5">
      <c r="A8" s="332" t="s">
        <v>1</v>
      </c>
      <c r="B8" s="221" t="s">
        <v>154</v>
      </c>
      <c r="C8" s="221"/>
      <c r="D8" s="222"/>
      <c r="E8" s="217"/>
      <c r="F8" s="217"/>
    </row>
    <row r="9" spans="1:6" ht="13.5">
      <c r="A9" s="220"/>
      <c r="B9" s="221"/>
      <c r="C9" s="221"/>
      <c r="D9" s="222"/>
      <c r="E9" s="217"/>
      <c r="F9" s="217"/>
    </row>
    <row r="10" spans="1:6" ht="13.5">
      <c r="A10" s="332" t="s">
        <v>74</v>
      </c>
      <c r="B10" s="221" t="s">
        <v>67</v>
      </c>
      <c r="C10" s="221"/>
      <c r="D10" s="222"/>
      <c r="E10" s="217"/>
      <c r="F10" s="217"/>
    </row>
    <row r="11" spans="1:6" ht="13.5">
      <c r="A11" s="3"/>
      <c r="B11" s="218"/>
      <c r="C11" s="218"/>
      <c r="D11" s="219"/>
      <c r="E11" s="217"/>
      <c r="F11" s="217"/>
    </row>
    <row r="12" spans="1:6" ht="13.5">
      <c r="A12" s="220">
        <v>2</v>
      </c>
      <c r="B12" s="218" t="s">
        <v>68</v>
      </c>
      <c r="C12" s="218"/>
      <c r="D12" s="219"/>
      <c r="E12" s="217"/>
      <c r="F12" s="217"/>
    </row>
    <row r="13" spans="1:6" ht="13.5">
      <c r="A13" s="220"/>
      <c r="B13" s="218"/>
      <c r="C13" s="218"/>
      <c r="D13" s="219"/>
      <c r="E13" s="217"/>
      <c r="F13" s="217"/>
    </row>
    <row r="14" spans="1:6" ht="13.5">
      <c r="A14" s="220"/>
      <c r="B14" s="218"/>
      <c r="C14" s="218"/>
      <c r="D14" s="219"/>
      <c r="E14" s="217"/>
      <c r="F14" s="217"/>
    </row>
    <row r="15" spans="1:6" ht="13.5">
      <c r="A15" s="220"/>
      <c r="B15" s="218"/>
      <c r="C15" s="218"/>
      <c r="D15" s="219"/>
      <c r="E15" s="217"/>
      <c r="F15" s="217"/>
    </row>
    <row r="16" spans="1:6" ht="15" customHeight="1">
      <c r="A16" s="3"/>
      <c r="B16" s="218"/>
      <c r="C16" s="218"/>
      <c r="D16" s="219"/>
      <c r="E16" s="217"/>
      <c r="F16" s="217"/>
    </row>
    <row r="17" spans="1:6" ht="13.5">
      <c r="A17" s="220" t="s">
        <v>75</v>
      </c>
      <c r="B17" s="221" t="s">
        <v>70</v>
      </c>
      <c r="C17" s="221"/>
      <c r="D17" s="222"/>
      <c r="E17" s="217"/>
      <c r="F17" s="217"/>
    </row>
    <row r="18" spans="1:6" ht="13.5">
      <c r="A18" s="220"/>
      <c r="B18" s="221"/>
      <c r="C18" s="221"/>
      <c r="D18" s="222"/>
      <c r="E18" s="217"/>
      <c r="F18" s="217"/>
    </row>
    <row r="19" spans="1:6" ht="13.5">
      <c r="A19" s="220" t="s">
        <v>76</v>
      </c>
      <c r="B19" s="221" t="s">
        <v>69</v>
      </c>
      <c r="C19" s="221"/>
      <c r="D19" s="222"/>
      <c r="E19" s="217"/>
      <c r="F19" s="217"/>
    </row>
    <row r="20" spans="1:6" ht="13.5">
      <c r="A20" s="220"/>
      <c r="B20" s="221"/>
      <c r="C20" s="221"/>
      <c r="D20" s="222"/>
      <c r="E20" s="217"/>
      <c r="F20" s="217"/>
    </row>
    <row r="21" spans="1:6" ht="13.5">
      <c r="A21" s="220" t="s">
        <v>77</v>
      </c>
      <c r="B21" s="221" t="s">
        <v>71</v>
      </c>
      <c r="C21" s="221"/>
      <c r="D21" s="222"/>
      <c r="E21" s="217"/>
      <c r="F21" s="217"/>
    </row>
    <row r="22" spans="1:6" ht="13.5">
      <c r="A22" s="220"/>
      <c r="B22" s="218"/>
      <c r="C22" s="218"/>
      <c r="D22" s="219"/>
      <c r="E22" s="217"/>
      <c r="F22" s="217"/>
    </row>
    <row r="23" spans="1:6" ht="13.5">
      <c r="A23" s="220" t="s">
        <v>78</v>
      </c>
      <c r="B23" s="221" t="s">
        <v>149</v>
      </c>
      <c r="C23" s="221"/>
      <c r="D23" s="222"/>
      <c r="E23" s="217"/>
      <c r="F23" s="217"/>
    </row>
    <row r="24" spans="1:6" ht="13.5">
      <c r="A24" s="220"/>
      <c r="B24" s="221"/>
      <c r="C24" s="221"/>
      <c r="D24" s="222"/>
      <c r="E24" s="217"/>
      <c r="F24" s="217"/>
    </row>
    <row r="25" spans="1:6" ht="13.5">
      <c r="A25" s="220" t="s">
        <v>79</v>
      </c>
      <c r="B25" s="221" t="s">
        <v>72</v>
      </c>
      <c r="C25" s="221"/>
      <c r="D25" s="222"/>
      <c r="E25" s="217"/>
      <c r="F25" s="217"/>
    </row>
    <row r="26" spans="1:6" ht="13.5">
      <c r="A26" s="220"/>
      <c r="B26" s="221"/>
      <c r="C26" s="221"/>
      <c r="D26" s="222"/>
      <c r="E26" s="217"/>
      <c r="F26" s="217"/>
    </row>
    <row r="27" spans="1:6" ht="13.5">
      <c r="A27" s="220" t="s">
        <v>80</v>
      </c>
      <c r="B27" s="221" t="s">
        <v>73</v>
      </c>
      <c r="C27" s="221"/>
      <c r="D27" s="222"/>
      <c r="E27" s="217"/>
      <c r="F27" s="217"/>
    </row>
    <row r="28" spans="1:6" ht="13.5">
      <c r="A28" s="220"/>
      <c r="B28" s="221"/>
      <c r="C28" s="221"/>
      <c r="D28" s="222"/>
      <c r="E28" s="217"/>
      <c r="F28" s="217"/>
    </row>
    <row r="29" spans="1:6" ht="13.5">
      <c r="A29" s="3"/>
      <c r="B29" s="221"/>
      <c r="C29" s="221"/>
      <c r="D29" s="222"/>
      <c r="E29" s="217"/>
      <c r="F29" s="217"/>
    </row>
    <row r="30" spans="1:6" ht="12">
      <c r="A30" s="3"/>
      <c r="B30" s="3"/>
      <c r="C30" s="3"/>
      <c r="D30" s="3"/>
      <c r="E30" s="217"/>
      <c r="F30" s="217"/>
    </row>
    <row r="31" spans="1:6" ht="12">
      <c r="A31" s="3"/>
      <c r="B31" s="333"/>
      <c r="C31" s="3"/>
      <c r="D31" s="3"/>
      <c r="E31" s="217"/>
      <c r="F31" s="217"/>
    </row>
    <row r="32" spans="1:6" ht="12">
      <c r="A32" s="3"/>
      <c r="B32" s="3"/>
      <c r="C32" s="3"/>
      <c r="D32" s="3"/>
      <c r="E32" s="217"/>
      <c r="F32" s="217"/>
    </row>
    <row r="33" spans="1:39" ht="12">
      <c r="A33" s="3"/>
      <c r="B33" s="3"/>
      <c r="C33" s="3"/>
      <c r="D33" s="3"/>
      <c r="E33" s="217"/>
      <c r="F33" s="217"/>
    </row>
    <row r="34" spans="1:39" ht="12">
      <c r="A34" s="3"/>
      <c r="B34" s="333"/>
      <c r="C34" s="3"/>
      <c r="D34" s="3"/>
      <c r="E34" s="217"/>
      <c r="F34" s="217"/>
    </row>
    <row r="35" spans="1:39" ht="13.5">
      <c r="A35" s="220"/>
      <c r="B35" s="221"/>
      <c r="C35" s="221"/>
      <c r="D35" s="222"/>
      <c r="E35" s="217"/>
      <c r="F35" s="217"/>
    </row>
    <row r="36" spans="1:39" ht="13.5">
      <c r="A36" s="220"/>
      <c r="B36" s="221"/>
      <c r="C36" s="221"/>
      <c r="D36" s="222"/>
      <c r="E36" s="217"/>
      <c r="F36" s="217"/>
    </row>
    <row r="37" spans="1:39" ht="13.5">
      <c r="A37" s="220"/>
      <c r="B37" s="221"/>
      <c r="C37" s="221"/>
      <c r="D37" s="222"/>
      <c r="E37" s="217"/>
      <c r="F37" s="217"/>
    </row>
    <row r="38" spans="1:39" ht="13.5">
      <c r="A38" s="220"/>
      <c r="B38" s="221"/>
      <c r="C38" s="221"/>
      <c r="D38" s="222"/>
      <c r="E38" s="217"/>
      <c r="F38" s="217"/>
    </row>
    <row r="39" spans="1:39" ht="13.5">
      <c r="A39" s="220"/>
      <c r="B39" s="218"/>
      <c r="C39" s="218"/>
      <c r="D39" s="219"/>
      <c r="E39" s="217"/>
      <c r="F39" s="217"/>
    </row>
    <row r="40" spans="1:39" ht="13.5">
      <c r="A40" s="220"/>
      <c r="B40" s="218"/>
      <c r="C40" s="218"/>
      <c r="D40" s="219"/>
      <c r="E40" s="217"/>
      <c r="F40" s="217"/>
    </row>
    <row r="41" spans="1:39" ht="13.5">
      <c r="A41" s="220"/>
      <c r="B41" s="221"/>
      <c r="C41" s="221"/>
      <c r="D41" s="222"/>
      <c r="E41" s="217"/>
      <c r="F41" s="217"/>
    </row>
    <row r="42" spans="1:39" s="302" customFormat="1" ht="30" customHeight="1">
      <c r="A42" s="334" t="s">
        <v>1</v>
      </c>
      <c r="B42" s="334" t="s">
        <v>103</v>
      </c>
      <c r="C42" s="335"/>
      <c r="D42" s="223"/>
      <c r="E42" s="336"/>
      <c r="F42" s="336"/>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ht="36">
      <c r="A43" s="215"/>
      <c r="B43" s="3" t="s">
        <v>160</v>
      </c>
      <c r="C43" s="3"/>
      <c r="D43" s="216"/>
      <c r="E43" s="243"/>
      <c r="F43" s="217"/>
    </row>
    <row r="44" spans="1:39" s="2" customFormat="1" ht="12.75">
      <c r="A44" s="215"/>
      <c r="B44" s="3"/>
      <c r="C44" s="3"/>
      <c r="D44" s="216"/>
      <c r="E44" s="243"/>
      <c r="F44" s="217"/>
    </row>
    <row r="45" spans="1:39" s="307" customFormat="1" ht="17.25" customHeight="1">
      <c r="A45" s="337" t="s">
        <v>0</v>
      </c>
      <c r="B45" s="337" t="s">
        <v>1860</v>
      </c>
      <c r="C45" s="338"/>
      <c r="D45" s="338"/>
      <c r="E45" s="244"/>
      <c r="F45" s="339"/>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ht="25.5" customHeight="1">
      <c r="A46" s="3"/>
      <c r="B46" s="3" t="s">
        <v>172</v>
      </c>
      <c r="C46" s="3"/>
      <c r="D46" s="216"/>
      <c r="E46" s="243"/>
      <c r="F46" s="217"/>
    </row>
    <row r="47" spans="1:39" ht="48">
      <c r="A47" s="3"/>
      <c r="B47" s="3" t="s">
        <v>222</v>
      </c>
      <c r="C47" s="3"/>
      <c r="D47" s="216"/>
      <c r="E47" s="243"/>
      <c r="F47" s="217"/>
    </row>
    <row r="48" spans="1:39" ht="12">
      <c r="A48" s="3"/>
      <c r="B48" s="3" t="s">
        <v>173</v>
      </c>
      <c r="C48" s="3"/>
      <c r="D48" s="216"/>
      <c r="E48" s="243"/>
      <c r="F48" s="217"/>
    </row>
    <row r="49" spans="1:39" ht="24">
      <c r="A49" s="3"/>
      <c r="B49" s="3" t="s">
        <v>410</v>
      </c>
      <c r="C49" s="3"/>
      <c r="D49" s="216"/>
      <c r="E49" s="243"/>
      <c r="F49" s="217"/>
    </row>
    <row r="50" spans="1:39" ht="24">
      <c r="A50" s="3"/>
      <c r="B50" s="3" t="s">
        <v>174</v>
      </c>
      <c r="C50" s="3"/>
      <c r="D50" s="3"/>
      <c r="E50" s="243"/>
      <c r="F50" s="217"/>
    </row>
    <row r="51" spans="1:39" ht="12">
      <c r="A51" s="3"/>
      <c r="B51" s="3"/>
      <c r="C51" s="220" t="s">
        <v>104</v>
      </c>
      <c r="D51" s="224">
        <v>13</v>
      </c>
      <c r="E51" s="243"/>
      <c r="F51" s="217">
        <f>D51*E51</f>
        <v>0</v>
      </c>
    </row>
    <row r="52" spans="1:39" s="340" customFormat="1" ht="12">
      <c r="A52" s="3"/>
      <c r="B52" s="3"/>
      <c r="C52" s="220"/>
      <c r="D52" s="224"/>
      <c r="E52" s="243"/>
      <c r="F52" s="217"/>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s="307" customFormat="1" ht="16.5" customHeight="1">
      <c r="A53" s="337" t="s">
        <v>3</v>
      </c>
      <c r="B53" s="337" t="s">
        <v>175</v>
      </c>
      <c r="C53" s="338"/>
      <c r="D53" s="225"/>
      <c r="E53" s="244"/>
      <c r="F53" s="339"/>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ht="12">
      <c r="A54" s="3"/>
      <c r="B54" s="3" t="s">
        <v>105</v>
      </c>
      <c r="C54" s="3"/>
      <c r="D54" s="216"/>
      <c r="E54" s="243"/>
      <c r="F54" s="217"/>
    </row>
    <row r="55" spans="1:39" ht="48">
      <c r="A55" s="3"/>
      <c r="B55" s="3" t="s">
        <v>176</v>
      </c>
      <c r="C55" s="3"/>
      <c r="D55" s="216"/>
      <c r="E55" s="243"/>
      <c r="F55" s="217"/>
    </row>
    <row r="56" spans="1:39" ht="24">
      <c r="A56" s="3"/>
      <c r="B56" s="3" t="s">
        <v>410</v>
      </c>
      <c r="C56" s="3"/>
      <c r="D56" s="216"/>
      <c r="E56" s="243"/>
      <c r="F56" s="217"/>
    </row>
    <row r="57" spans="1:39" ht="24">
      <c r="A57" s="3"/>
      <c r="B57" s="3" t="s">
        <v>177</v>
      </c>
      <c r="C57" s="3"/>
      <c r="D57" s="216"/>
      <c r="E57" s="243"/>
      <c r="F57" s="217"/>
    </row>
    <row r="58" spans="1:39" ht="12">
      <c r="A58" s="3"/>
      <c r="B58" s="3"/>
      <c r="C58" s="3" t="s">
        <v>104</v>
      </c>
      <c r="D58" s="216">
        <v>6.5</v>
      </c>
      <c r="E58" s="243"/>
      <c r="F58" s="217">
        <f>D58*E58</f>
        <v>0</v>
      </c>
    </row>
    <row r="59" spans="1:39" s="340" customFormat="1" ht="12">
      <c r="A59" s="3"/>
      <c r="B59" s="3"/>
      <c r="C59" s="3"/>
      <c r="D59" s="216"/>
      <c r="E59" s="243"/>
      <c r="F59" s="217"/>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s="307" customFormat="1" ht="14.25" customHeight="1">
      <c r="A60" s="337" t="s">
        <v>4</v>
      </c>
      <c r="B60" s="337" t="s">
        <v>178</v>
      </c>
      <c r="C60" s="338"/>
      <c r="D60" s="225"/>
      <c r="E60" s="244"/>
      <c r="F60" s="339"/>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ht="24">
      <c r="A61" s="3"/>
      <c r="B61" s="3" t="s">
        <v>405</v>
      </c>
      <c r="C61" s="3"/>
      <c r="D61" s="216"/>
      <c r="E61" s="243"/>
      <c r="F61" s="217"/>
    </row>
    <row r="62" spans="1:39" ht="49.5" customHeight="1">
      <c r="A62" s="3"/>
      <c r="B62" s="3" t="s">
        <v>179</v>
      </c>
      <c r="C62" s="3"/>
      <c r="D62" s="216"/>
      <c r="E62" s="243"/>
      <c r="F62" s="217"/>
    </row>
    <row r="63" spans="1:39" ht="24">
      <c r="A63" s="3"/>
      <c r="B63" s="3" t="s">
        <v>410</v>
      </c>
      <c r="C63" s="3"/>
      <c r="D63" s="216"/>
      <c r="E63" s="243"/>
      <c r="F63" s="217"/>
    </row>
    <row r="64" spans="1:39" ht="12">
      <c r="A64" s="3"/>
      <c r="B64" s="3"/>
      <c r="C64" s="226" t="s">
        <v>531</v>
      </c>
      <c r="D64" s="227">
        <v>1</v>
      </c>
      <c r="E64" s="243"/>
      <c r="F64" s="217">
        <f>E64</f>
        <v>0</v>
      </c>
    </row>
    <row r="65" spans="1:39" s="340" customFormat="1" ht="12">
      <c r="A65" s="3"/>
      <c r="B65" s="3"/>
      <c r="C65" s="3"/>
      <c r="D65" s="216"/>
      <c r="E65" s="243"/>
      <c r="F65" s="217"/>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s="307" customFormat="1" ht="15.75" customHeight="1">
      <c r="A66" s="337" t="s">
        <v>5</v>
      </c>
      <c r="B66" s="337" t="s">
        <v>180</v>
      </c>
      <c r="C66" s="338"/>
      <c r="D66" s="225"/>
      <c r="E66" s="244"/>
      <c r="F66" s="339"/>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22.5" customHeight="1">
      <c r="A67" s="3"/>
      <c r="B67" s="3" t="s">
        <v>407</v>
      </c>
      <c r="C67" s="3"/>
      <c r="D67" s="216"/>
      <c r="E67" s="243"/>
      <c r="F67" s="217"/>
    </row>
    <row r="68" spans="1:39" ht="48">
      <c r="A68" s="3"/>
      <c r="B68" s="3" t="s">
        <v>106</v>
      </c>
      <c r="C68" s="3"/>
      <c r="D68" s="216"/>
      <c r="E68" s="243"/>
      <c r="F68" s="217"/>
    </row>
    <row r="69" spans="1:39" ht="24">
      <c r="A69" s="3"/>
      <c r="B69" s="3" t="s">
        <v>410</v>
      </c>
      <c r="C69" s="3"/>
      <c r="D69" s="216"/>
      <c r="E69" s="243"/>
      <c r="F69" s="217"/>
    </row>
    <row r="70" spans="1:39" ht="12">
      <c r="A70" s="341"/>
      <c r="B70" s="3"/>
      <c r="C70" s="226" t="s">
        <v>531</v>
      </c>
      <c r="D70" s="216">
        <v>1</v>
      </c>
      <c r="E70" s="243"/>
      <c r="F70" s="217">
        <f>E70</f>
        <v>0</v>
      </c>
    </row>
    <row r="71" spans="1:39" s="340" customFormat="1" ht="12">
      <c r="A71" s="341"/>
      <c r="B71" s="3"/>
      <c r="C71" s="3"/>
      <c r="D71" s="216"/>
      <c r="E71" s="243"/>
      <c r="F71" s="217"/>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39" s="307" customFormat="1" ht="16.5" customHeight="1">
      <c r="A72" s="342" t="s">
        <v>6</v>
      </c>
      <c r="B72" s="337" t="s">
        <v>406</v>
      </c>
      <c r="C72" s="338"/>
      <c r="D72" s="225"/>
      <c r="E72" s="244"/>
      <c r="F72" s="339"/>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1:39" ht="22.5" customHeight="1">
      <c r="A73" s="3"/>
      <c r="B73" s="3" t="s">
        <v>408</v>
      </c>
      <c r="C73" s="3"/>
      <c r="D73" s="216"/>
      <c r="E73" s="243"/>
      <c r="F73" s="217"/>
    </row>
    <row r="74" spans="1:39" ht="24">
      <c r="A74" s="3"/>
      <c r="B74" s="3" t="s">
        <v>202</v>
      </c>
      <c r="C74" s="220"/>
      <c r="D74" s="228"/>
      <c r="E74" s="243"/>
      <c r="F74" s="217"/>
    </row>
    <row r="75" spans="1:39" ht="24">
      <c r="A75" s="3"/>
      <c r="B75" s="3" t="s">
        <v>410</v>
      </c>
      <c r="C75" s="220"/>
      <c r="D75" s="228"/>
      <c r="E75" s="243"/>
      <c r="F75" s="217"/>
    </row>
    <row r="76" spans="1:39" ht="12.75">
      <c r="A76" s="343"/>
      <c r="B76" s="220"/>
      <c r="C76" s="226" t="s">
        <v>531</v>
      </c>
      <c r="D76" s="216">
        <v>1</v>
      </c>
      <c r="E76" s="243"/>
      <c r="F76" s="217">
        <f>D76*E76</f>
        <v>0</v>
      </c>
    </row>
    <row r="77" spans="1:39" s="340" customFormat="1" ht="12.75">
      <c r="A77" s="343"/>
      <c r="B77" s="220"/>
      <c r="C77" s="220"/>
      <c r="D77" s="228"/>
      <c r="E77" s="243"/>
      <c r="F77" s="217"/>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39" s="307" customFormat="1" ht="15" customHeight="1">
      <c r="A78" s="342" t="s">
        <v>81</v>
      </c>
      <c r="B78" s="342" t="s">
        <v>186</v>
      </c>
      <c r="C78" s="338"/>
      <c r="D78" s="225"/>
      <c r="E78" s="244"/>
      <c r="F78" s="339"/>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1:39" ht="36">
      <c r="A79" s="341"/>
      <c r="B79" s="341" t="s">
        <v>187</v>
      </c>
      <c r="C79" s="3"/>
      <c r="D79" s="216"/>
      <c r="E79" s="243"/>
      <c r="F79" s="217"/>
    </row>
    <row r="80" spans="1:39" ht="24">
      <c r="A80" s="341"/>
      <c r="B80" s="341" t="s">
        <v>157</v>
      </c>
      <c r="C80" s="3"/>
      <c r="D80" s="216"/>
      <c r="E80" s="243"/>
      <c r="F80" s="217"/>
    </row>
    <row r="81" spans="1:39" ht="24">
      <c r="A81" s="3"/>
      <c r="B81" s="3" t="s">
        <v>200</v>
      </c>
      <c r="C81" s="3"/>
      <c r="D81" s="3"/>
      <c r="E81" s="243"/>
      <c r="F81" s="217"/>
    </row>
    <row r="82" spans="1:39" s="4" customFormat="1" ht="12">
      <c r="A82" s="344"/>
      <c r="B82" s="344"/>
      <c r="C82" s="345" t="s">
        <v>2</v>
      </c>
      <c r="D82" s="229">
        <v>1</v>
      </c>
      <c r="E82" s="245"/>
      <c r="F82" s="346">
        <f>D82*E82</f>
        <v>0</v>
      </c>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row>
    <row r="83" spans="1:39" s="340" customFormat="1" ht="12">
      <c r="A83" s="3"/>
      <c r="B83" s="341"/>
      <c r="C83" s="220"/>
      <c r="D83" s="228"/>
      <c r="E83" s="243"/>
      <c r="F83" s="217"/>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s="307" customFormat="1" ht="14.25" customHeight="1">
      <c r="A84" s="337" t="s">
        <v>107</v>
      </c>
      <c r="B84" s="342" t="s">
        <v>196</v>
      </c>
      <c r="C84" s="338"/>
      <c r="D84" s="225"/>
      <c r="E84" s="244"/>
      <c r="F84" s="339"/>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ht="24">
      <c r="A85" s="341"/>
      <c r="B85" s="341" t="s">
        <v>183</v>
      </c>
      <c r="C85" s="3"/>
      <c r="D85" s="216"/>
      <c r="E85" s="243"/>
      <c r="F85" s="217"/>
    </row>
    <row r="86" spans="1:39" ht="36">
      <c r="A86" s="341"/>
      <c r="B86" s="341" t="s">
        <v>197</v>
      </c>
      <c r="C86" s="3"/>
      <c r="D86" s="216"/>
      <c r="E86" s="243"/>
      <c r="F86" s="217"/>
    </row>
    <row r="87" spans="1:39" ht="24">
      <c r="A87" s="341"/>
      <c r="B87" s="341" t="s">
        <v>157</v>
      </c>
      <c r="C87" s="3"/>
      <c r="D87" s="216"/>
      <c r="E87" s="243"/>
      <c r="F87" s="217"/>
    </row>
    <row r="88" spans="1:39" s="4" customFormat="1" ht="12">
      <c r="A88" s="344"/>
      <c r="B88" s="344"/>
      <c r="C88" s="345" t="s">
        <v>2</v>
      </c>
      <c r="D88" s="229">
        <v>14</v>
      </c>
      <c r="E88" s="245"/>
      <c r="F88" s="346">
        <f>D88*E88</f>
        <v>0</v>
      </c>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7"/>
      <c r="AJ88" s="347"/>
      <c r="AK88" s="347"/>
      <c r="AL88" s="347"/>
      <c r="AM88" s="347"/>
    </row>
    <row r="89" spans="1:39" s="340" customFormat="1" ht="12">
      <c r="A89" s="3"/>
      <c r="B89" s="3"/>
      <c r="C89" s="220"/>
      <c r="D89" s="228"/>
      <c r="E89" s="243"/>
      <c r="F89" s="217"/>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s="348" customFormat="1" ht="15.75" customHeight="1">
      <c r="A90" s="337" t="s">
        <v>108</v>
      </c>
      <c r="B90" s="342" t="s">
        <v>182</v>
      </c>
      <c r="C90" s="338"/>
      <c r="D90" s="225"/>
      <c r="E90" s="244"/>
      <c r="F90" s="339"/>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s="301" customFormat="1" ht="24">
      <c r="A91" s="3"/>
      <c r="B91" s="3" t="s">
        <v>188</v>
      </c>
      <c r="C91" s="3"/>
      <c r="D91" s="216"/>
      <c r="E91" s="243"/>
      <c r="F91" s="217"/>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39" s="301" customFormat="1" ht="12">
      <c r="A92" s="3"/>
      <c r="B92" s="3" t="s">
        <v>189</v>
      </c>
      <c r="C92" s="3"/>
      <c r="D92" s="216"/>
      <c r="E92" s="243"/>
      <c r="F92" s="217"/>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24">
      <c r="A93" s="3"/>
      <c r="B93" s="3" t="s">
        <v>410</v>
      </c>
      <c r="C93" s="220"/>
      <c r="D93" s="228"/>
      <c r="E93" s="243"/>
      <c r="F93" s="217"/>
    </row>
    <row r="94" spans="1:39" s="301" customFormat="1" ht="12">
      <c r="A94" s="3"/>
      <c r="B94" s="3" t="s">
        <v>409</v>
      </c>
      <c r="C94" s="3"/>
      <c r="D94" s="216"/>
      <c r="E94" s="243"/>
      <c r="F94" s="217"/>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39" s="350" customFormat="1" ht="12">
      <c r="A95" s="349"/>
      <c r="B95" s="344"/>
      <c r="C95" s="345" t="s">
        <v>2</v>
      </c>
      <c r="D95" s="229">
        <v>1</v>
      </c>
      <c r="E95" s="245"/>
      <c r="F95" s="346">
        <f>D95*E95</f>
        <v>0</v>
      </c>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row>
    <row r="96" spans="1:39" s="301" customFormat="1" ht="12">
      <c r="A96" s="341"/>
      <c r="B96" s="3"/>
      <c r="C96" s="220"/>
      <c r="D96" s="228"/>
      <c r="E96" s="243"/>
      <c r="F96" s="217"/>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s="307" customFormat="1" ht="15.75" customHeight="1">
      <c r="A97" s="337" t="s">
        <v>393</v>
      </c>
      <c r="B97" s="342" t="s">
        <v>190</v>
      </c>
      <c r="C97" s="338"/>
      <c r="D97" s="225"/>
      <c r="E97" s="244"/>
      <c r="F97" s="339"/>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ht="36">
      <c r="A98" s="3"/>
      <c r="B98" s="3" t="s">
        <v>109</v>
      </c>
      <c r="C98" s="3"/>
      <c r="D98" s="216"/>
      <c r="E98" s="243"/>
      <c r="F98" s="217"/>
    </row>
    <row r="99" spans="1:39" ht="24">
      <c r="A99" s="3"/>
      <c r="B99" s="3" t="s">
        <v>410</v>
      </c>
      <c r="C99" s="220"/>
      <c r="D99" s="228"/>
      <c r="E99" s="243"/>
      <c r="F99" s="217"/>
    </row>
    <row r="100" spans="1:39" s="4" customFormat="1" ht="12">
      <c r="A100" s="344"/>
      <c r="B100" s="344" t="s">
        <v>110</v>
      </c>
      <c r="C100" s="345" t="s">
        <v>2</v>
      </c>
      <c r="D100" s="229">
        <v>2</v>
      </c>
      <c r="E100" s="245"/>
      <c r="F100" s="346">
        <f>D100*E100</f>
        <v>0</v>
      </c>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row>
    <row r="101" spans="1:39" s="4" customFormat="1" ht="12">
      <c r="A101" s="344"/>
      <c r="B101" s="344" t="s">
        <v>111</v>
      </c>
      <c r="C101" s="345" t="s">
        <v>2</v>
      </c>
      <c r="D101" s="229">
        <v>2</v>
      </c>
      <c r="E101" s="245"/>
      <c r="F101" s="346">
        <f t="shared" ref="F101:F105" si="0">D101*E101</f>
        <v>0</v>
      </c>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row>
    <row r="102" spans="1:39" s="4" customFormat="1" ht="12">
      <c r="A102" s="344"/>
      <c r="B102" s="344" t="s">
        <v>112</v>
      </c>
      <c r="C102" s="345" t="s">
        <v>2</v>
      </c>
      <c r="D102" s="229">
        <v>1</v>
      </c>
      <c r="E102" s="245"/>
      <c r="F102" s="346">
        <f>D102*E102</f>
        <v>0</v>
      </c>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row>
    <row r="103" spans="1:39" s="4" customFormat="1" ht="12">
      <c r="A103" s="344"/>
      <c r="B103" s="344" t="s">
        <v>113</v>
      </c>
      <c r="C103" s="345" t="s">
        <v>2</v>
      </c>
      <c r="D103" s="229">
        <v>1</v>
      </c>
      <c r="E103" s="245"/>
      <c r="F103" s="346">
        <f t="shared" si="0"/>
        <v>0</v>
      </c>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row>
    <row r="104" spans="1:39" s="4" customFormat="1" ht="12">
      <c r="A104" s="344"/>
      <c r="B104" s="344" t="s">
        <v>191</v>
      </c>
      <c r="C104" s="345" t="s">
        <v>2</v>
      </c>
      <c r="D104" s="229">
        <v>1</v>
      </c>
      <c r="E104" s="245"/>
      <c r="F104" s="346">
        <f>D104*E104</f>
        <v>0</v>
      </c>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row>
    <row r="105" spans="1:39" s="4" customFormat="1" ht="12">
      <c r="A105" s="344"/>
      <c r="B105" s="344" t="s">
        <v>192</v>
      </c>
      <c r="C105" s="345" t="s">
        <v>2</v>
      </c>
      <c r="D105" s="229">
        <v>2</v>
      </c>
      <c r="E105" s="245"/>
      <c r="F105" s="346">
        <f t="shared" si="0"/>
        <v>0</v>
      </c>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row>
    <row r="106" spans="1:39" s="340" customFormat="1" ht="12">
      <c r="A106" s="3"/>
      <c r="B106" s="3"/>
      <c r="C106" s="220"/>
      <c r="D106" s="228"/>
      <c r="E106" s="243"/>
      <c r="F106" s="217"/>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s="307" customFormat="1" ht="16.5" customHeight="1">
      <c r="A107" s="337" t="s">
        <v>308</v>
      </c>
      <c r="B107" s="337" t="s">
        <v>195</v>
      </c>
      <c r="C107" s="338"/>
      <c r="D107" s="225"/>
      <c r="E107" s="244"/>
      <c r="F107" s="339"/>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ht="24">
      <c r="A108" s="3"/>
      <c r="B108" s="3" t="s">
        <v>198</v>
      </c>
      <c r="C108" s="3"/>
      <c r="D108" s="216"/>
      <c r="E108" s="243"/>
      <c r="F108" s="217"/>
    </row>
    <row r="109" spans="1:39" s="4" customFormat="1" ht="26.25" customHeight="1">
      <c r="A109" s="344"/>
      <c r="B109" s="344" t="s">
        <v>194</v>
      </c>
      <c r="C109" s="345"/>
      <c r="D109" s="229"/>
      <c r="E109" s="245"/>
      <c r="F109" s="346"/>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c r="AG109" s="347"/>
      <c r="AH109" s="347"/>
      <c r="AI109" s="347"/>
      <c r="AJ109" s="347"/>
      <c r="AK109" s="347"/>
      <c r="AL109" s="347"/>
      <c r="AM109" s="347"/>
    </row>
    <row r="110" spans="1:39" ht="24">
      <c r="A110" s="3"/>
      <c r="B110" s="3" t="s">
        <v>201</v>
      </c>
      <c r="C110" s="220"/>
      <c r="D110" s="228"/>
      <c r="E110" s="243"/>
      <c r="F110" s="217"/>
    </row>
    <row r="111" spans="1:39" ht="12">
      <c r="A111" s="3"/>
      <c r="B111" s="3" t="s">
        <v>115</v>
      </c>
      <c r="C111" s="220"/>
      <c r="D111" s="228"/>
      <c r="E111" s="243"/>
      <c r="F111" s="217"/>
    </row>
    <row r="112" spans="1:39" ht="12.75">
      <c r="A112" s="343"/>
      <c r="B112" s="220"/>
      <c r="C112" s="220" t="s">
        <v>114</v>
      </c>
      <c r="D112" s="228">
        <v>31</v>
      </c>
      <c r="E112" s="243"/>
      <c r="F112" s="217">
        <f>D112*E112</f>
        <v>0</v>
      </c>
    </row>
    <row r="113" spans="1:39" s="340" customFormat="1" ht="12.75">
      <c r="A113" s="343"/>
      <c r="B113" s="220"/>
      <c r="C113" s="220"/>
      <c r="D113" s="228"/>
      <c r="E113" s="243"/>
      <c r="F113" s="217"/>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s="307" customFormat="1" ht="24.75" customHeight="1">
      <c r="A114" s="337" t="s">
        <v>309</v>
      </c>
      <c r="B114" s="337" t="s">
        <v>412</v>
      </c>
      <c r="C114" s="338"/>
      <c r="D114" s="225"/>
      <c r="E114" s="244"/>
      <c r="F114" s="339"/>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ht="24">
      <c r="A115" s="3"/>
      <c r="B115" s="3" t="s">
        <v>206</v>
      </c>
      <c r="C115" s="220"/>
      <c r="D115" s="228"/>
      <c r="E115" s="243"/>
      <c r="F115" s="217"/>
    </row>
    <row r="116" spans="1:39" ht="24">
      <c r="A116" s="3"/>
      <c r="B116" s="3" t="s">
        <v>205</v>
      </c>
      <c r="C116" s="220"/>
      <c r="D116" s="228"/>
      <c r="E116" s="243"/>
      <c r="F116" s="217"/>
    </row>
    <row r="117" spans="1:39" ht="12.75">
      <c r="A117" s="343"/>
      <c r="B117" s="220"/>
      <c r="C117" s="220" t="s">
        <v>114</v>
      </c>
      <c r="D117" s="228">
        <v>33</v>
      </c>
      <c r="E117" s="243"/>
      <c r="F117" s="217">
        <f>D117*E117</f>
        <v>0</v>
      </c>
    </row>
    <row r="118" spans="1:39" s="340" customFormat="1" ht="12.75">
      <c r="A118" s="343"/>
      <c r="B118" s="220"/>
      <c r="C118" s="220"/>
      <c r="D118" s="228"/>
      <c r="E118" s="243"/>
      <c r="F118" s="217"/>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1:39" s="307" customFormat="1" ht="24.75" customHeight="1">
      <c r="A119" s="337" t="s">
        <v>310</v>
      </c>
      <c r="B119" s="337" t="s">
        <v>411</v>
      </c>
      <c r="C119" s="338"/>
      <c r="D119" s="225"/>
      <c r="E119" s="244"/>
      <c r="F119" s="339"/>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1:39" ht="24">
      <c r="A120" s="3"/>
      <c r="B120" s="3" t="s">
        <v>206</v>
      </c>
      <c r="C120" s="220"/>
      <c r="D120" s="228"/>
      <c r="E120" s="243"/>
      <c r="F120" s="217"/>
    </row>
    <row r="121" spans="1:39" ht="24">
      <c r="A121" s="3"/>
      <c r="B121" s="3" t="s">
        <v>205</v>
      </c>
      <c r="C121" s="220"/>
      <c r="D121" s="228"/>
      <c r="E121" s="243"/>
      <c r="F121" s="217"/>
    </row>
    <row r="122" spans="1:39" ht="12.75">
      <c r="A122" s="343"/>
      <c r="B122" s="220"/>
      <c r="C122" s="220" t="s">
        <v>114</v>
      </c>
      <c r="D122" s="228">
        <v>16</v>
      </c>
      <c r="E122" s="243"/>
      <c r="F122" s="217">
        <f>D122*E122</f>
        <v>0</v>
      </c>
    </row>
    <row r="123" spans="1:39" ht="12.75">
      <c r="A123" s="343"/>
      <c r="B123" s="220"/>
      <c r="C123" s="220"/>
      <c r="D123" s="228"/>
      <c r="E123" s="243"/>
      <c r="F123" s="217"/>
    </row>
    <row r="124" spans="1:39" s="307" customFormat="1" ht="15" customHeight="1">
      <c r="A124" s="337" t="s">
        <v>311</v>
      </c>
      <c r="B124" s="342" t="s">
        <v>208</v>
      </c>
      <c r="C124" s="338"/>
      <c r="D124" s="225"/>
      <c r="E124" s="244"/>
      <c r="F124" s="339"/>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1:39" ht="24">
      <c r="A125" s="3"/>
      <c r="B125" s="351" t="s">
        <v>479</v>
      </c>
      <c r="C125" s="3"/>
      <c r="D125" s="216"/>
      <c r="E125" s="243"/>
      <c r="F125" s="217"/>
    </row>
    <row r="126" spans="1:39" ht="12">
      <c r="A126" s="3"/>
      <c r="B126" s="3" t="s">
        <v>480</v>
      </c>
      <c r="C126" s="220"/>
      <c r="D126" s="228"/>
      <c r="E126" s="243"/>
      <c r="F126" s="217"/>
    </row>
    <row r="127" spans="1:39" ht="12">
      <c r="A127" s="3"/>
      <c r="B127" s="3" t="s">
        <v>212</v>
      </c>
      <c r="C127" s="220"/>
      <c r="D127" s="228"/>
      <c r="E127" s="243"/>
      <c r="F127" s="217"/>
    </row>
    <row r="128" spans="1:39" ht="12">
      <c r="A128" s="3"/>
      <c r="B128" s="220"/>
      <c r="C128" s="220" t="s">
        <v>114</v>
      </c>
      <c r="D128" s="228">
        <v>135</v>
      </c>
      <c r="E128" s="243"/>
      <c r="F128" s="217">
        <f>D128*E128</f>
        <v>0</v>
      </c>
    </row>
    <row r="129" spans="1:39" s="340" customFormat="1" ht="12">
      <c r="A129" s="3"/>
      <c r="B129" s="220"/>
      <c r="C129" s="220"/>
      <c r="D129" s="228"/>
      <c r="E129" s="243"/>
      <c r="F129" s="217"/>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1:39" s="307" customFormat="1" ht="15" customHeight="1">
      <c r="A130" s="337" t="s">
        <v>312</v>
      </c>
      <c r="B130" s="342" t="s">
        <v>207</v>
      </c>
      <c r="C130" s="338"/>
      <c r="D130" s="225"/>
      <c r="E130" s="244"/>
      <c r="F130" s="339"/>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1:39" ht="24">
      <c r="A131" s="3"/>
      <c r="B131" s="351" t="s">
        <v>210</v>
      </c>
      <c r="C131" s="3"/>
      <c r="D131" s="216"/>
      <c r="E131" s="243"/>
      <c r="F131" s="217"/>
    </row>
    <row r="132" spans="1:39" ht="12">
      <c r="A132" s="3"/>
      <c r="B132" s="3" t="s">
        <v>209</v>
      </c>
      <c r="C132" s="220"/>
      <c r="D132" s="228"/>
      <c r="E132" s="243"/>
      <c r="F132" s="217"/>
    </row>
    <row r="133" spans="1:39" ht="12">
      <c r="A133" s="3"/>
      <c r="B133" s="3" t="s">
        <v>211</v>
      </c>
      <c r="C133" s="220"/>
      <c r="D133" s="228"/>
      <c r="E133" s="243"/>
      <c r="F133" s="217"/>
    </row>
    <row r="134" spans="1:39" ht="12">
      <c r="A134" s="3"/>
      <c r="B134" s="220"/>
      <c r="C134" s="220" t="s">
        <v>116</v>
      </c>
      <c r="D134" s="228">
        <v>2.4500000000000002</v>
      </c>
      <c r="E134" s="243"/>
      <c r="F134" s="217">
        <f>D134*E134</f>
        <v>0</v>
      </c>
    </row>
    <row r="135" spans="1:39" s="340" customFormat="1" ht="12">
      <c r="A135" s="3"/>
      <c r="B135" s="220"/>
      <c r="C135" s="220"/>
      <c r="D135" s="228"/>
      <c r="E135" s="243"/>
      <c r="F135" s="217"/>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1:39" s="307" customFormat="1" ht="25.5">
      <c r="A136" s="337" t="s">
        <v>313</v>
      </c>
      <c r="B136" s="337" t="s">
        <v>481</v>
      </c>
      <c r="C136" s="352"/>
      <c r="D136" s="230"/>
      <c r="E136" s="244"/>
      <c r="F136" s="339"/>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1:39" ht="36">
      <c r="A137" s="3"/>
      <c r="B137" s="351" t="s">
        <v>213</v>
      </c>
      <c r="C137" s="3"/>
      <c r="D137" s="216"/>
      <c r="E137" s="243"/>
      <c r="F137" s="217"/>
    </row>
    <row r="138" spans="1:39" ht="12">
      <c r="A138" s="3"/>
      <c r="B138" s="3" t="s">
        <v>413</v>
      </c>
      <c r="C138" s="220"/>
      <c r="D138" s="228"/>
      <c r="E138" s="243"/>
      <c r="F138" s="217"/>
    </row>
    <row r="139" spans="1:39" ht="12">
      <c r="A139" s="3"/>
      <c r="B139" s="220"/>
      <c r="C139" s="220" t="s">
        <v>114</v>
      </c>
      <c r="D139" s="228">
        <v>26</v>
      </c>
      <c r="E139" s="243"/>
      <c r="F139" s="217">
        <f>D139*E139</f>
        <v>0</v>
      </c>
    </row>
    <row r="140" spans="1:39" s="2" customFormat="1" ht="12">
      <c r="A140" s="3"/>
      <c r="B140" s="220"/>
      <c r="C140" s="220"/>
      <c r="D140" s="228"/>
      <c r="E140" s="243"/>
      <c r="F140" s="217"/>
    </row>
    <row r="141" spans="1:39" s="307" customFormat="1" ht="15.75" customHeight="1">
      <c r="A141" s="337" t="s">
        <v>314</v>
      </c>
      <c r="B141" s="337" t="s">
        <v>214</v>
      </c>
      <c r="C141" s="352"/>
      <c r="D141" s="230"/>
      <c r="E141" s="244"/>
      <c r="F141" s="339"/>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1:39" ht="48">
      <c r="A142" s="3"/>
      <c r="B142" s="351" t="s">
        <v>488</v>
      </c>
      <c r="C142" s="3"/>
      <c r="D142" s="216"/>
      <c r="E142" s="243"/>
      <c r="F142" s="217"/>
    </row>
    <row r="143" spans="1:39" ht="12">
      <c r="A143" s="3"/>
      <c r="B143" s="351" t="s">
        <v>414</v>
      </c>
      <c r="C143" s="3"/>
      <c r="D143" s="216"/>
      <c r="E143" s="243"/>
      <c r="F143" s="217"/>
    </row>
    <row r="144" spans="1:39" ht="12">
      <c r="A144" s="3"/>
      <c r="B144" s="220"/>
      <c r="C144" s="220" t="s">
        <v>114</v>
      </c>
      <c r="D144" s="228">
        <v>100</v>
      </c>
      <c r="E144" s="243"/>
      <c r="F144" s="217">
        <f>D144*E144</f>
        <v>0</v>
      </c>
    </row>
    <row r="145" spans="1:39" s="2" customFormat="1" ht="12">
      <c r="A145" s="3"/>
      <c r="B145" s="220"/>
      <c r="C145" s="220"/>
      <c r="D145" s="228"/>
      <c r="E145" s="243"/>
      <c r="F145" s="217"/>
    </row>
    <row r="146" spans="1:39" s="307" customFormat="1" ht="15" customHeight="1">
      <c r="A146" s="337" t="s">
        <v>315</v>
      </c>
      <c r="B146" s="337" t="s">
        <v>215</v>
      </c>
      <c r="C146" s="352"/>
      <c r="D146" s="230"/>
      <c r="E146" s="244"/>
      <c r="F146" s="339"/>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1:39" ht="36">
      <c r="A147" s="3"/>
      <c r="B147" s="351" t="s">
        <v>482</v>
      </c>
      <c r="C147" s="3"/>
      <c r="D147" s="216"/>
      <c r="E147" s="243"/>
      <c r="F147" s="217"/>
    </row>
    <row r="148" spans="1:39" ht="12">
      <c r="A148" s="3"/>
      <c r="B148" s="351" t="s">
        <v>414</v>
      </c>
      <c r="C148" s="3"/>
      <c r="D148" s="216"/>
      <c r="E148" s="243"/>
      <c r="F148" s="217"/>
    </row>
    <row r="149" spans="1:39" ht="12">
      <c r="A149" s="3"/>
      <c r="B149" s="220"/>
      <c r="C149" s="220" t="s">
        <v>114</v>
      </c>
      <c r="D149" s="228">
        <v>32</v>
      </c>
      <c r="E149" s="243"/>
      <c r="F149" s="217">
        <f>D149*E149</f>
        <v>0</v>
      </c>
    </row>
    <row r="150" spans="1:39" s="307" customFormat="1" ht="15" customHeight="1">
      <c r="A150" s="337" t="s">
        <v>287</v>
      </c>
      <c r="B150" s="337" t="s">
        <v>204</v>
      </c>
      <c r="C150" s="352"/>
      <c r="D150" s="230"/>
      <c r="E150" s="244"/>
      <c r="F150" s="339"/>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1:39" ht="24">
      <c r="A151" s="3"/>
      <c r="B151" s="351" t="s">
        <v>489</v>
      </c>
      <c r="C151" s="3"/>
      <c r="D151" s="216"/>
      <c r="E151" s="243"/>
      <c r="F151" s="217"/>
    </row>
    <row r="152" spans="1:39" ht="36">
      <c r="A152" s="3"/>
      <c r="B152" s="351" t="s">
        <v>1861</v>
      </c>
      <c r="C152" s="3"/>
      <c r="D152" s="216"/>
      <c r="E152" s="243"/>
      <c r="F152" s="217"/>
    </row>
    <row r="153" spans="1:39" ht="36">
      <c r="A153" s="3"/>
      <c r="B153" s="3" t="s">
        <v>203</v>
      </c>
      <c r="C153" s="220"/>
      <c r="D153" s="228"/>
      <c r="E153" s="243"/>
      <c r="F153" s="217"/>
    </row>
    <row r="154" spans="1:39" ht="12">
      <c r="A154" s="3"/>
      <c r="B154" s="3" t="s">
        <v>414</v>
      </c>
      <c r="C154" s="220"/>
      <c r="D154" s="228"/>
      <c r="E154" s="243"/>
      <c r="F154" s="217"/>
    </row>
    <row r="155" spans="1:39" ht="12">
      <c r="A155" s="3"/>
      <c r="B155" s="220"/>
      <c r="C155" s="220" t="s">
        <v>531</v>
      </c>
      <c r="D155" s="231">
        <v>1</v>
      </c>
      <c r="E155" s="243"/>
      <c r="F155" s="217">
        <f>E155</f>
        <v>0</v>
      </c>
    </row>
    <row r="156" spans="1:39" ht="12">
      <c r="A156" s="3"/>
      <c r="B156" s="220"/>
      <c r="C156" s="220"/>
      <c r="D156" s="228"/>
      <c r="E156" s="243"/>
      <c r="F156" s="217"/>
    </row>
    <row r="157" spans="1:39" s="309" customFormat="1" ht="16.5" customHeight="1">
      <c r="A157" s="337" t="s">
        <v>316</v>
      </c>
      <c r="B157" s="337" t="s">
        <v>181</v>
      </c>
      <c r="C157" s="337"/>
      <c r="D157" s="232"/>
      <c r="E157" s="246"/>
      <c r="F157" s="353"/>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row>
    <row r="158" spans="1:39" ht="24">
      <c r="A158" s="3"/>
      <c r="B158" s="3" t="s">
        <v>184</v>
      </c>
      <c r="C158" s="3"/>
      <c r="D158" s="216"/>
      <c r="E158" s="243"/>
      <c r="F158" s="217"/>
    </row>
    <row r="159" spans="1:39" ht="24">
      <c r="A159" s="3"/>
      <c r="B159" s="3" t="s">
        <v>397</v>
      </c>
      <c r="C159" s="3"/>
      <c r="D159" s="216"/>
      <c r="E159" s="243"/>
      <c r="F159" s="217"/>
    </row>
    <row r="160" spans="1:39" ht="36">
      <c r="A160" s="3"/>
      <c r="B160" s="3" t="s">
        <v>185</v>
      </c>
      <c r="C160" s="3"/>
      <c r="D160" s="216"/>
      <c r="E160" s="243"/>
      <c r="F160" s="217"/>
    </row>
    <row r="161" spans="1:39" s="355" customFormat="1" ht="24">
      <c r="A161" s="3"/>
      <c r="B161" s="3" t="s">
        <v>392</v>
      </c>
      <c r="C161" s="3"/>
      <c r="D161" s="216"/>
      <c r="E161" s="243"/>
      <c r="F161" s="217"/>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K161" s="354"/>
      <c r="AL161" s="354"/>
      <c r="AM161" s="354"/>
    </row>
    <row r="162" spans="1:39" s="355" customFormat="1" ht="36">
      <c r="A162" s="3"/>
      <c r="B162" s="3" t="s">
        <v>415</v>
      </c>
      <c r="C162" s="3"/>
      <c r="D162" s="216"/>
      <c r="E162" s="243"/>
      <c r="F162" s="217"/>
      <c r="G162" s="354"/>
      <c r="H162" s="354"/>
      <c r="I162" s="354"/>
      <c r="J162" s="354"/>
      <c r="K162" s="354"/>
      <c r="L162" s="354"/>
      <c r="M162" s="354"/>
      <c r="N162" s="354"/>
      <c r="O162" s="354"/>
      <c r="P162" s="354"/>
      <c r="Q162" s="354"/>
      <c r="R162" s="354"/>
      <c r="S162" s="354"/>
      <c r="T162" s="354"/>
      <c r="U162" s="354"/>
      <c r="V162" s="354"/>
      <c r="W162" s="354"/>
      <c r="X162" s="354"/>
      <c r="Y162" s="354"/>
      <c r="Z162" s="354"/>
      <c r="AA162" s="354"/>
      <c r="AB162" s="354"/>
      <c r="AC162" s="354"/>
      <c r="AD162" s="354"/>
      <c r="AE162" s="354"/>
      <c r="AF162" s="354"/>
      <c r="AG162" s="354"/>
      <c r="AH162" s="354"/>
      <c r="AI162" s="354"/>
      <c r="AJ162" s="354"/>
      <c r="AK162" s="354"/>
      <c r="AL162" s="354"/>
      <c r="AM162" s="354"/>
    </row>
    <row r="163" spans="1:39" s="357" customFormat="1" ht="12">
      <c r="A163" s="349"/>
      <c r="B163" s="345" t="s">
        <v>390</v>
      </c>
      <c r="C163" s="345" t="s">
        <v>2</v>
      </c>
      <c r="D163" s="229">
        <v>2</v>
      </c>
      <c r="E163" s="245"/>
      <c r="F163" s="346">
        <f>D163*E163</f>
        <v>0</v>
      </c>
      <c r="G163" s="356"/>
      <c r="H163" s="356"/>
      <c r="I163" s="356"/>
      <c r="J163" s="356"/>
      <c r="K163" s="356"/>
      <c r="L163" s="356"/>
      <c r="M163" s="356"/>
      <c r="N163" s="356"/>
      <c r="O163" s="356"/>
      <c r="P163" s="356"/>
      <c r="Q163" s="356"/>
      <c r="R163" s="356"/>
      <c r="S163" s="356"/>
      <c r="T163" s="356"/>
      <c r="U163" s="356"/>
      <c r="V163" s="356"/>
      <c r="W163" s="356"/>
      <c r="X163" s="356"/>
      <c r="Y163" s="356"/>
      <c r="Z163" s="356"/>
      <c r="AA163" s="356"/>
      <c r="AB163" s="356"/>
      <c r="AC163" s="356"/>
      <c r="AD163" s="356"/>
      <c r="AE163" s="356"/>
      <c r="AF163" s="356"/>
      <c r="AG163" s="356"/>
      <c r="AH163" s="356"/>
      <c r="AI163" s="356"/>
      <c r="AJ163" s="356"/>
      <c r="AK163" s="356"/>
      <c r="AL163" s="356"/>
      <c r="AM163" s="356"/>
    </row>
    <row r="164" spans="1:39" s="357" customFormat="1" ht="12">
      <c r="A164" s="349"/>
      <c r="B164" s="345" t="s">
        <v>391</v>
      </c>
      <c r="C164" s="345" t="s">
        <v>2</v>
      </c>
      <c r="D164" s="229">
        <v>2</v>
      </c>
      <c r="E164" s="245"/>
      <c r="F164" s="346">
        <f>D164*E164</f>
        <v>0</v>
      </c>
      <c r="G164" s="356"/>
      <c r="H164" s="356"/>
      <c r="I164" s="356"/>
      <c r="J164" s="356"/>
      <c r="K164" s="356"/>
      <c r="L164" s="356"/>
      <c r="M164" s="356"/>
      <c r="N164" s="356"/>
      <c r="O164" s="356"/>
      <c r="P164" s="356"/>
      <c r="Q164" s="356"/>
      <c r="R164" s="356"/>
      <c r="S164" s="356"/>
      <c r="T164" s="356"/>
      <c r="U164" s="356"/>
      <c r="V164" s="356"/>
      <c r="W164" s="356"/>
      <c r="X164" s="356"/>
      <c r="Y164" s="356"/>
      <c r="Z164" s="356"/>
      <c r="AA164" s="356"/>
      <c r="AB164" s="356"/>
      <c r="AC164" s="356"/>
      <c r="AD164" s="356"/>
      <c r="AE164" s="356"/>
      <c r="AF164" s="356"/>
      <c r="AG164" s="356"/>
      <c r="AH164" s="356"/>
      <c r="AI164" s="356"/>
      <c r="AJ164" s="356"/>
      <c r="AK164" s="356"/>
      <c r="AL164" s="356"/>
      <c r="AM164" s="356"/>
    </row>
    <row r="165" spans="1:39" s="340" customFormat="1" ht="12.75">
      <c r="A165" s="343"/>
      <c r="B165" s="3"/>
      <c r="C165" s="220"/>
      <c r="D165" s="228"/>
      <c r="E165" s="243"/>
      <c r="F165" s="217"/>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1:39" s="307" customFormat="1" ht="16.5" customHeight="1">
      <c r="A166" s="337" t="s">
        <v>394</v>
      </c>
      <c r="B166" s="337" t="s">
        <v>193</v>
      </c>
      <c r="C166" s="352"/>
      <c r="D166" s="230"/>
      <c r="E166" s="244"/>
      <c r="F166" s="339"/>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1:39" ht="12">
      <c r="A167" s="3"/>
      <c r="B167" s="3" t="s">
        <v>199</v>
      </c>
      <c r="C167" s="3"/>
      <c r="D167" s="216"/>
      <c r="E167" s="243"/>
      <c r="F167" s="217"/>
    </row>
    <row r="168" spans="1:39" s="4" customFormat="1" ht="60">
      <c r="A168" s="344"/>
      <c r="B168" s="344" t="s">
        <v>515</v>
      </c>
      <c r="C168" s="345"/>
      <c r="D168" s="229"/>
      <c r="E168" s="245"/>
      <c r="F168" s="346"/>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47"/>
      <c r="AL168" s="347"/>
      <c r="AM168" s="347"/>
    </row>
    <row r="169" spans="1:39" s="4" customFormat="1" ht="12">
      <c r="A169" s="344"/>
      <c r="B169" s="345" t="s">
        <v>416</v>
      </c>
      <c r="C169" s="345" t="s">
        <v>2</v>
      </c>
      <c r="D169" s="229">
        <v>2</v>
      </c>
      <c r="E169" s="245"/>
      <c r="F169" s="346">
        <f>D169*E169</f>
        <v>0</v>
      </c>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c r="AK169" s="347"/>
      <c r="AL169" s="347"/>
      <c r="AM169" s="347"/>
    </row>
    <row r="170" spans="1:39" s="4" customFormat="1" ht="12">
      <c r="A170" s="344"/>
      <c r="B170" s="345" t="s">
        <v>417</v>
      </c>
      <c r="C170" s="345" t="s">
        <v>2</v>
      </c>
      <c r="D170" s="229">
        <v>1</v>
      </c>
      <c r="E170" s="245"/>
      <c r="F170" s="346">
        <f>D170*E170</f>
        <v>0</v>
      </c>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c r="AK170" s="347"/>
      <c r="AL170" s="347"/>
      <c r="AM170" s="347"/>
    </row>
    <row r="171" spans="1:39" s="4" customFormat="1" ht="12">
      <c r="A171" s="344"/>
      <c r="B171" s="345" t="s">
        <v>418</v>
      </c>
      <c r="C171" s="345" t="s">
        <v>2</v>
      </c>
      <c r="D171" s="229">
        <v>1</v>
      </c>
      <c r="E171" s="245"/>
      <c r="F171" s="346">
        <f>D171*E171</f>
        <v>0</v>
      </c>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7"/>
      <c r="AD171" s="347"/>
      <c r="AE171" s="347"/>
      <c r="AF171" s="347"/>
      <c r="AG171" s="347"/>
      <c r="AH171" s="347"/>
      <c r="AI171" s="347"/>
      <c r="AJ171" s="347"/>
      <c r="AK171" s="347"/>
      <c r="AL171" s="347"/>
      <c r="AM171" s="347"/>
    </row>
    <row r="172" spans="1:39" s="4" customFormat="1" ht="12">
      <c r="A172" s="344"/>
      <c r="B172" s="345" t="s">
        <v>419</v>
      </c>
      <c r="C172" s="345" t="s">
        <v>2</v>
      </c>
      <c r="D172" s="229">
        <v>1</v>
      </c>
      <c r="E172" s="245"/>
      <c r="F172" s="346">
        <f>D172*E172</f>
        <v>0</v>
      </c>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row>
    <row r="173" spans="1:39" s="2" customFormat="1" ht="12">
      <c r="A173" s="3"/>
      <c r="B173" s="220"/>
      <c r="C173" s="220"/>
      <c r="D173" s="228"/>
      <c r="E173" s="243"/>
      <c r="F173" s="217"/>
    </row>
    <row r="174" spans="1:39" s="307" customFormat="1" ht="15" customHeight="1">
      <c r="A174" s="337" t="s">
        <v>490</v>
      </c>
      <c r="B174" s="337" t="s">
        <v>483</v>
      </c>
      <c r="C174" s="352"/>
      <c r="D174" s="230"/>
      <c r="E174" s="244"/>
      <c r="F174" s="339"/>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spans="1:39" ht="36">
      <c r="A175" s="3"/>
      <c r="B175" s="351" t="s">
        <v>484</v>
      </c>
      <c r="C175" s="3"/>
      <c r="D175" s="216"/>
      <c r="E175" s="243"/>
      <c r="F175" s="217"/>
    </row>
    <row r="176" spans="1:39" ht="24">
      <c r="A176" s="3"/>
      <c r="B176" s="351" t="s">
        <v>485</v>
      </c>
      <c r="C176" s="3"/>
      <c r="D176" s="216"/>
      <c r="E176" s="243"/>
      <c r="F176" s="217"/>
    </row>
    <row r="177" spans="1:39" ht="12">
      <c r="A177" s="3"/>
      <c r="B177" s="3" t="s">
        <v>414</v>
      </c>
      <c r="C177" s="220"/>
      <c r="D177" s="228"/>
      <c r="E177" s="243"/>
      <c r="F177" s="217"/>
    </row>
    <row r="178" spans="1:39" ht="12">
      <c r="A178" s="3"/>
      <c r="B178" s="3" t="s">
        <v>487</v>
      </c>
      <c r="C178" s="220"/>
      <c r="D178" s="228"/>
      <c r="E178" s="243"/>
      <c r="F178" s="217"/>
    </row>
    <row r="179" spans="1:39" ht="12">
      <c r="A179" s="3"/>
      <c r="B179" s="220"/>
      <c r="C179" s="231" t="s">
        <v>486</v>
      </c>
      <c r="D179" s="231">
        <v>7</v>
      </c>
      <c r="E179" s="243"/>
      <c r="F179" s="217">
        <f>D179*E179</f>
        <v>0</v>
      </c>
    </row>
    <row r="180" spans="1:39" ht="12">
      <c r="A180" s="3"/>
      <c r="B180" s="220"/>
      <c r="C180" s="220"/>
      <c r="D180" s="228"/>
      <c r="E180" s="243"/>
      <c r="F180" s="217"/>
    </row>
    <row r="181" spans="1:39" s="302" customFormat="1" ht="39.6" customHeight="1">
      <c r="A181" s="358" t="s">
        <v>1</v>
      </c>
      <c r="B181" s="358" t="s">
        <v>224</v>
      </c>
      <c r="C181" s="335"/>
      <c r="D181" s="223"/>
      <c r="E181" s="247"/>
      <c r="F181" s="336">
        <f>F51+F58+F64+F70+F76+F82+F88+F95+F100+F101+F102+F103+F104+F105+F112+F117+F122+F128+F134+F139+F144+F149+F155+F163+F164+F169+F170+F171+F172+F179</f>
        <v>0</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row>
    <row r="182" spans="1:39" s="2" customFormat="1" ht="12.75">
      <c r="A182" s="343"/>
      <c r="B182" s="343"/>
      <c r="C182" s="3"/>
      <c r="D182" s="216"/>
      <c r="E182" s="243"/>
      <c r="F182" s="217"/>
    </row>
    <row r="183" spans="1:39" s="302" customFormat="1" ht="39.6" customHeight="1">
      <c r="A183" s="359" t="s">
        <v>74</v>
      </c>
      <c r="B183" s="359" t="s">
        <v>67</v>
      </c>
      <c r="C183" s="335"/>
      <c r="D183" s="223"/>
      <c r="E183" s="247"/>
      <c r="F183" s="336"/>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row>
    <row r="184" spans="1:39" ht="36">
      <c r="A184" s="3"/>
      <c r="B184" s="3" t="s">
        <v>83</v>
      </c>
      <c r="C184" s="3"/>
      <c r="D184" s="216"/>
      <c r="E184" s="243"/>
      <c r="F184" s="217"/>
    </row>
    <row r="185" spans="1:39" ht="12">
      <c r="A185" s="3"/>
      <c r="B185" s="3"/>
      <c r="C185" s="220"/>
      <c r="D185" s="228"/>
      <c r="E185" s="243"/>
      <c r="F185" s="217"/>
    </row>
    <row r="186" spans="1:39" ht="13.5" customHeight="1">
      <c r="A186" s="337" t="s">
        <v>292</v>
      </c>
      <c r="B186" s="360" t="s">
        <v>216</v>
      </c>
      <c r="C186" s="352"/>
      <c r="D186" s="230"/>
      <c r="E186" s="244"/>
      <c r="F186" s="339"/>
    </row>
    <row r="187" spans="1:39" ht="36">
      <c r="A187" s="3"/>
      <c r="B187" s="3" t="s">
        <v>217</v>
      </c>
      <c r="C187" s="3"/>
      <c r="D187" s="216"/>
      <c r="E187" s="243"/>
      <c r="F187" s="217"/>
    </row>
    <row r="188" spans="1:39" ht="12">
      <c r="A188" s="3"/>
      <c r="B188" s="3" t="s">
        <v>420</v>
      </c>
      <c r="C188" s="3"/>
      <c r="D188" s="216"/>
      <c r="E188" s="243"/>
      <c r="F188" s="217"/>
    </row>
    <row r="189" spans="1:39" ht="24">
      <c r="A189" s="3"/>
      <c r="B189" s="361" t="s">
        <v>218</v>
      </c>
      <c r="C189" s="3"/>
      <c r="D189" s="216"/>
      <c r="E189" s="243"/>
      <c r="F189" s="217"/>
    </row>
    <row r="190" spans="1:39" ht="12">
      <c r="A190" s="3"/>
      <c r="B190" s="361" t="s">
        <v>117</v>
      </c>
      <c r="C190" s="3"/>
      <c r="D190" s="216"/>
      <c r="E190" s="243"/>
      <c r="F190" s="217"/>
    </row>
    <row r="191" spans="1:39" ht="48">
      <c r="A191" s="3"/>
      <c r="B191" s="361" t="s">
        <v>219</v>
      </c>
      <c r="C191" s="3"/>
      <c r="D191" s="216"/>
      <c r="E191" s="243"/>
      <c r="F191" s="217"/>
    </row>
    <row r="192" spans="1:39" ht="24">
      <c r="A192" s="3"/>
      <c r="B192" s="361" t="s">
        <v>421</v>
      </c>
      <c r="C192" s="3"/>
      <c r="D192" s="216"/>
      <c r="E192" s="243"/>
      <c r="F192" s="217"/>
    </row>
    <row r="193" spans="1:39" ht="12">
      <c r="A193" s="3"/>
      <c r="B193" s="3" t="s">
        <v>491</v>
      </c>
      <c r="C193" s="3"/>
      <c r="D193" s="216"/>
      <c r="E193" s="243"/>
      <c r="F193" s="217"/>
    </row>
    <row r="194" spans="1:39" ht="12">
      <c r="A194" s="3"/>
      <c r="B194" s="3"/>
      <c r="C194" s="220" t="s">
        <v>114</v>
      </c>
      <c r="D194" s="228">
        <v>138</v>
      </c>
      <c r="E194" s="243"/>
      <c r="F194" s="217">
        <f>D194*E194</f>
        <v>0</v>
      </c>
    </row>
    <row r="195" spans="1:39" ht="12">
      <c r="A195" s="3"/>
      <c r="B195" s="3"/>
      <c r="C195" s="3"/>
      <c r="D195" s="216"/>
      <c r="E195" s="243"/>
      <c r="F195" s="217"/>
    </row>
    <row r="196" spans="1:39" s="307" customFormat="1" ht="14.25" customHeight="1">
      <c r="A196" s="337" t="s">
        <v>293</v>
      </c>
      <c r="B196" s="337" t="s">
        <v>220</v>
      </c>
      <c r="C196" s="338"/>
      <c r="D196" s="225"/>
      <c r="E196" s="244"/>
      <c r="F196" s="339"/>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row>
    <row r="197" spans="1:39" ht="36">
      <c r="A197" s="3"/>
      <c r="B197" s="3" t="s">
        <v>492</v>
      </c>
      <c r="C197" s="3"/>
      <c r="D197" s="216"/>
      <c r="E197" s="243"/>
      <c r="F197" s="217"/>
    </row>
    <row r="198" spans="1:39" ht="24">
      <c r="A198" s="3"/>
      <c r="B198" s="3" t="s">
        <v>424</v>
      </c>
      <c r="C198" s="3"/>
      <c r="D198" s="216"/>
      <c r="E198" s="243"/>
      <c r="F198" s="217"/>
    </row>
    <row r="199" spans="1:39" ht="12">
      <c r="A199" s="3"/>
      <c r="B199" s="3"/>
      <c r="C199" s="220" t="s">
        <v>2</v>
      </c>
      <c r="D199" s="228">
        <v>2</v>
      </c>
      <c r="E199" s="243"/>
      <c r="F199" s="217">
        <f>D199*E199</f>
        <v>0</v>
      </c>
    </row>
    <row r="200" spans="1:39" ht="12">
      <c r="A200" s="3"/>
      <c r="B200" s="220"/>
      <c r="C200" s="220"/>
      <c r="D200" s="228"/>
      <c r="E200" s="243"/>
      <c r="F200" s="217"/>
    </row>
    <row r="201" spans="1:39" ht="17.25" customHeight="1">
      <c r="A201" s="337" t="s">
        <v>294</v>
      </c>
      <c r="B201" s="337" t="s">
        <v>318</v>
      </c>
      <c r="C201" s="338"/>
      <c r="D201" s="225"/>
      <c r="E201" s="244"/>
      <c r="F201" s="339"/>
    </row>
    <row r="202" spans="1:39" ht="24">
      <c r="A202" s="3"/>
      <c r="B202" s="3" t="s">
        <v>422</v>
      </c>
      <c r="C202" s="3"/>
      <c r="D202" s="216"/>
      <c r="E202" s="243"/>
      <c r="F202" s="217"/>
    </row>
    <row r="203" spans="1:39" ht="24">
      <c r="A203" s="3"/>
      <c r="B203" s="3" t="s">
        <v>424</v>
      </c>
      <c r="C203" s="3"/>
      <c r="D203" s="216"/>
      <c r="E203" s="243"/>
      <c r="F203" s="217"/>
    </row>
    <row r="204" spans="1:39" ht="12">
      <c r="A204" s="3"/>
      <c r="B204" s="220" t="s">
        <v>328</v>
      </c>
      <c r="C204" s="220" t="s">
        <v>2</v>
      </c>
      <c r="D204" s="228">
        <v>1</v>
      </c>
      <c r="E204" s="243"/>
      <c r="F204" s="217">
        <f>D204*E204</f>
        <v>0</v>
      </c>
    </row>
    <row r="205" spans="1:39" ht="12">
      <c r="A205" s="3"/>
      <c r="B205" s="220" t="s">
        <v>329</v>
      </c>
      <c r="C205" s="220" t="s">
        <v>2</v>
      </c>
      <c r="D205" s="228">
        <v>1</v>
      </c>
      <c r="E205" s="243"/>
      <c r="F205" s="217">
        <f>D205*E205</f>
        <v>0</v>
      </c>
    </row>
    <row r="206" spans="1:39" s="2" customFormat="1" ht="12">
      <c r="A206" s="3"/>
      <c r="B206" s="3"/>
      <c r="C206" s="220"/>
      <c r="D206" s="228"/>
      <c r="E206" s="243"/>
      <c r="F206" s="217"/>
    </row>
    <row r="207" spans="1:39" ht="15" customHeight="1">
      <c r="A207" s="337" t="s">
        <v>295</v>
      </c>
      <c r="B207" s="337" t="s">
        <v>317</v>
      </c>
      <c r="C207" s="362"/>
      <c r="D207" s="233"/>
      <c r="E207" s="246"/>
      <c r="F207" s="339"/>
    </row>
    <row r="208" spans="1:39" ht="24">
      <c r="A208" s="3"/>
      <c r="B208" s="3" t="s">
        <v>423</v>
      </c>
      <c r="C208" s="3"/>
      <c r="D208" s="216"/>
      <c r="E208" s="243"/>
      <c r="F208" s="217"/>
    </row>
    <row r="209" spans="1:39" ht="24">
      <c r="A209" s="3"/>
      <c r="B209" s="3" t="s">
        <v>425</v>
      </c>
      <c r="C209" s="3"/>
      <c r="D209" s="216"/>
      <c r="E209" s="243"/>
      <c r="F209" s="217"/>
    </row>
    <row r="210" spans="1:39" ht="12">
      <c r="A210" s="3"/>
      <c r="B210" s="3" t="s">
        <v>118</v>
      </c>
      <c r="C210" s="3"/>
      <c r="D210" s="216"/>
      <c r="E210" s="243"/>
      <c r="F210" s="217"/>
    </row>
    <row r="211" spans="1:39" ht="12">
      <c r="A211" s="3"/>
      <c r="B211" s="220" t="s">
        <v>119</v>
      </c>
      <c r="C211" s="220" t="s">
        <v>2</v>
      </c>
      <c r="D211" s="228">
        <v>1</v>
      </c>
      <c r="E211" s="243"/>
      <c r="F211" s="217">
        <f>D211*E211</f>
        <v>0</v>
      </c>
    </row>
    <row r="212" spans="1:39" ht="12">
      <c r="A212" s="3"/>
      <c r="B212" s="220" t="s">
        <v>120</v>
      </c>
      <c r="C212" s="220" t="s">
        <v>2</v>
      </c>
      <c r="D212" s="228">
        <v>5</v>
      </c>
      <c r="E212" s="243"/>
      <c r="F212" s="217">
        <f>D212*E212</f>
        <v>0</v>
      </c>
    </row>
    <row r="213" spans="1:39" ht="12">
      <c r="A213" s="3"/>
      <c r="B213" s="220" t="s">
        <v>221</v>
      </c>
      <c r="C213" s="220" t="s">
        <v>2</v>
      </c>
      <c r="D213" s="228">
        <v>4</v>
      </c>
      <c r="E213" s="243"/>
      <c r="F213" s="217">
        <f>D213*E213</f>
        <v>0</v>
      </c>
    </row>
    <row r="214" spans="1:39" ht="12">
      <c r="A214" s="3"/>
      <c r="B214" s="220"/>
      <c r="C214" s="220"/>
      <c r="D214" s="228"/>
      <c r="E214" s="243"/>
      <c r="F214" s="217"/>
    </row>
    <row r="215" spans="1:39" ht="12">
      <c r="A215" s="3"/>
      <c r="B215" s="220"/>
      <c r="C215" s="220"/>
      <c r="D215" s="228"/>
      <c r="E215" s="243"/>
      <c r="F215" s="217"/>
    </row>
    <row r="216" spans="1:39" ht="12">
      <c r="A216" s="3"/>
      <c r="B216" s="220"/>
      <c r="C216" s="220"/>
      <c r="D216" s="228"/>
      <c r="E216" s="243"/>
      <c r="F216" s="217"/>
    </row>
    <row r="217" spans="1:39" ht="12">
      <c r="A217" s="3"/>
      <c r="B217" s="220"/>
      <c r="C217" s="220"/>
      <c r="D217" s="228"/>
      <c r="E217" s="243"/>
      <c r="F217" s="217"/>
    </row>
    <row r="218" spans="1:39" s="302" customFormat="1" ht="36.75" customHeight="1">
      <c r="A218" s="359" t="s">
        <v>74</v>
      </c>
      <c r="B218" s="359" t="s">
        <v>223</v>
      </c>
      <c r="C218" s="363"/>
      <c r="D218" s="234"/>
      <c r="E218" s="247"/>
      <c r="F218" s="336">
        <f>F194+F199+F204+F205+F211+F212+F213</f>
        <v>0</v>
      </c>
      <c r="G218" s="364"/>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row>
    <row r="219" spans="1:39" s="2" customFormat="1" ht="13.5" customHeight="1">
      <c r="A219" s="333"/>
      <c r="B219" s="333"/>
      <c r="C219" s="3"/>
      <c r="D219" s="216"/>
      <c r="E219" s="243"/>
      <c r="F219" s="217"/>
    </row>
    <row r="220" spans="1:39" s="302" customFormat="1" ht="39.6" customHeight="1">
      <c r="A220" s="359" t="s">
        <v>75</v>
      </c>
      <c r="B220" s="359" t="s">
        <v>70</v>
      </c>
      <c r="C220" s="335"/>
      <c r="D220" s="223"/>
      <c r="E220" s="247"/>
      <c r="F220" s="336"/>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row>
    <row r="221" spans="1:39" ht="36">
      <c r="A221" s="365"/>
      <c r="B221" s="3" t="s">
        <v>85</v>
      </c>
      <c r="C221" s="3"/>
      <c r="D221" s="216"/>
      <c r="E221" s="243"/>
      <c r="F221" s="217"/>
    </row>
    <row r="222" spans="1:39" ht="24">
      <c r="A222" s="365"/>
      <c r="B222" s="3" t="s">
        <v>86</v>
      </c>
      <c r="C222" s="3"/>
      <c r="D222" s="216"/>
      <c r="E222" s="243"/>
      <c r="F222" s="217"/>
    </row>
    <row r="223" spans="1:39" s="2" customFormat="1" ht="12">
      <c r="A223" s="365"/>
      <c r="B223" s="3"/>
      <c r="C223" s="3"/>
      <c r="D223" s="216"/>
      <c r="E223" s="243"/>
      <c r="F223" s="217"/>
    </row>
    <row r="224" spans="1:39" s="368" customFormat="1" ht="15.75" customHeight="1">
      <c r="A224" s="291" t="s">
        <v>158</v>
      </c>
      <c r="B224" s="366" t="s">
        <v>362</v>
      </c>
      <c r="C224" s="291"/>
      <c r="D224" s="235"/>
      <c r="E224" s="248"/>
      <c r="F224" s="306"/>
      <c r="G224" s="367"/>
      <c r="H224" s="367"/>
      <c r="I224" s="367"/>
      <c r="J224" s="367"/>
      <c r="K224" s="367"/>
      <c r="L224" s="367"/>
      <c r="M224" s="367"/>
      <c r="N224" s="367"/>
      <c r="O224" s="367"/>
      <c r="P224" s="367"/>
      <c r="Q224" s="367"/>
      <c r="R224" s="367"/>
      <c r="S224" s="367"/>
      <c r="T224" s="367"/>
      <c r="U224" s="367"/>
      <c r="V224" s="367"/>
      <c r="W224" s="367"/>
      <c r="X224" s="367"/>
      <c r="Y224" s="367"/>
      <c r="Z224" s="367"/>
      <c r="AA224" s="367"/>
      <c r="AB224" s="367"/>
      <c r="AC224" s="367"/>
      <c r="AD224" s="367"/>
      <c r="AE224" s="367"/>
      <c r="AF224" s="367"/>
      <c r="AG224" s="367"/>
      <c r="AH224" s="367"/>
      <c r="AI224" s="367"/>
      <c r="AJ224" s="367"/>
      <c r="AK224" s="367"/>
      <c r="AL224" s="367"/>
      <c r="AM224" s="367"/>
    </row>
    <row r="225" spans="1:39" ht="72">
      <c r="A225" s="3"/>
      <c r="B225" s="344" t="s">
        <v>426</v>
      </c>
      <c r="C225" s="3"/>
      <c r="D225" s="216"/>
      <c r="E225" s="243"/>
      <c r="F225" s="217"/>
    </row>
    <row r="226" spans="1:39" ht="24">
      <c r="A226" s="3"/>
      <c r="B226" s="3" t="s">
        <v>327</v>
      </c>
      <c r="C226" s="3"/>
      <c r="D226" s="216"/>
      <c r="E226" s="243"/>
      <c r="F226" s="217"/>
    </row>
    <row r="227" spans="1:39" ht="38.25" customHeight="1">
      <c r="A227" s="3"/>
      <c r="B227" s="3" t="s">
        <v>330</v>
      </c>
      <c r="C227" s="3"/>
      <c r="D227" s="216"/>
      <c r="E227" s="243"/>
      <c r="F227" s="217"/>
    </row>
    <row r="228" spans="1:39" ht="63">
      <c r="A228" s="3"/>
      <c r="B228" s="344" t="s">
        <v>427</v>
      </c>
      <c r="C228" s="3"/>
      <c r="D228" s="216"/>
      <c r="E228" s="243"/>
      <c r="F228" s="217"/>
    </row>
    <row r="229" spans="1:39" ht="132" customHeight="1">
      <c r="A229" s="3"/>
      <c r="B229" s="344" t="s">
        <v>369</v>
      </c>
      <c r="C229" s="3"/>
      <c r="D229" s="216"/>
      <c r="E229" s="243"/>
      <c r="F229" s="217"/>
    </row>
    <row r="230" spans="1:39" ht="24">
      <c r="A230" s="3"/>
      <c r="B230" s="3" t="s">
        <v>121</v>
      </c>
      <c r="C230" s="3"/>
      <c r="D230" s="216"/>
      <c r="E230" s="243"/>
      <c r="F230" s="217"/>
    </row>
    <row r="231" spans="1:39" s="237" customFormat="1" ht="12">
      <c r="A231" s="349"/>
      <c r="B231" s="349" t="s">
        <v>368</v>
      </c>
      <c r="C231" s="349"/>
      <c r="D231" s="236"/>
      <c r="E231" s="245"/>
      <c r="F231" s="346"/>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69"/>
      <c r="AE231" s="369"/>
      <c r="AF231" s="369"/>
      <c r="AG231" s="369"/>
      <c r="AH231" s="369"/>
      <c r="AI231" s="369"/>
      <c r="AJ231" s="369"/>
      <c r="AK231" s="369"/>
      <c r="AL231" s="369"/>
      <c r="AM231" s="369"/>
    </row>
    <row r="232" spans="1:39" s="237" customFormat="1" ht="24">
      <c r="A232" s="349"/>
      <c r="B232" s="349" t="s">
        <v>122</v>
      </c>
      <c r="C232" s="349"/>
      <c r="D232" s="236"/>
      <c r="E232" s="245"/>
      <c r="F232" s="346"/>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369"/>
      <c r="AD232" s="369"/>
      <c r="AE232" s="369"/>
      <c r="AF232" s="369"/>
      <c r="AG232" s="369"/>
      <c r="AH232" s="369"/>
      <c r="AI232" s="369"/>
      <c r="AJ232" s="369"/>
      <c r="AK232" s="369"/>
      <c r="AL232" s="369"/>
      <c r="AM232" s="369"/>
    </row>
    <row r="233" spans="1:39" s="237" customFormat="1" ht="24">
      <c r="A233" s="349"/>
      <c r="B233" s="349" t="s">
        <v>123</v>
      </c>
      <c r="C233" s="349"/>
      <c r="D233" s="236"/>
      <c r="E233" s="245"/>
      <c r="F233" s="346"/>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369"/>
      <c r="AD233" s="369"/>
      <c r="AE233" s="369"/>
      <c r="AF233" s="369"/>
      <c r="AG233" s="369"/>
      <c r="AH233" s="369"/>
      <c r="AI233" s="369"/>
      <c r="AJ233" s="369"/>
      <c r="AK233" s="369"/>
      <c r="AL233" s="369"/>
      <c r="AM233" s="369"/>
    </row>
    <row r="234" spans="1:39" s="237" customFormat="1" ht="24">
      <c r="A234" s="349"/>
      <c r="B234" s="349" t="s">
        <v>124</v>
      </c>
      <c r="C234" s="349"/>
      <c r="D234" s="236"/>
      <c r="E234" s="245"/>
      <c r="F234" s="346"/>
      <c r="G234" s="369"/>
      <c r="H234" s="369"/>
      <c r="I234" s="369"/>
      <c r="J234" s="369"/>
      <c r="K234" s="369"/>
      <c r="L234" s="369"/>
      <c r="M234" s="369"/>
      <c r="N234" s="369"/>
      <c r="O234" s="369"/>
      <c r="P234" s="369"/>
      <c r="Q234" s="369"/>
      <c r="R234" s="369"/>
      <c r="S234" s="369"/>
      <c r="T234" s="369"/>
      <c r="U234" s="369"/>
      <c r="V234" s="369"/>
      <c r="W234" s="369"/>
      <c r="X234" s="369"/>
      <c r="Y234" s="369"/>
      <c r="Z234" s="369"/>
      <c r="AA234" s="369"/>
      <c r="AB234" s="369"/>
      <c r="AC234" s="369"/>
      <c r="AD234" s="369"/>
      <c r="AE234" s="369"/>
      <c r="AF234" s="369"/>
      <c r="AG234" s="369"/>
      <c r="AH234" s="369"/>
      <c r="AI234" s="369"/>
      <c r="AJ234" s="369"/>
      <c r="AK234" s="369"/>
      <c r="AL234" s="369"/>
      <c r="AM234" s="369"/>
    </row>
    <row r="235" spans="1:39" s="237" customFormat="1" ht="36">
      <c r="A235" s="349"/>
      <c r="B235" s="349" t="s">
        <v>333</v>
      </c>
      <c r="C235" s="349"/>
      <c r="D235" s="236"/>
      <c r="E235" s="245"/>
      <c r="F235" s="346"/>
      <c r="G235" s="369"/>
      <c r="H235" s="369"/>
      <c r="I235" s="369"/>
      <c r="J235" s="369"/>
      <c r="K235" s="369"/>
      <c r="L235" s="369"/>
      <c r="M235" s="369"/>
      <c r="N235" s="369"/>
      <c r="O235" s="369"/>
      <c r="P235" s="369"/>
      <c r="Q235" s="369"/>
      <c r="R235" s="369"/>
      <c r="S235" s="369"/>
      <c r="T235" s="369"/>
      <c r="U235" s="369"/>
      <c r="V235" s="369"/>
      <c r="W235" s="369"/>
      <c r="X235" s="369"/>
      <c r="Y235" s="369"/>
      <c r="Z235" s="369"/>
      <c r="AA235" s="369"/>
      <c r="AB235" s="369"/>
      <c r="AC235" s="369"/>
      <c r="AD235" s="369"/>
      <c r="AE235" s="369"/>
      <c r="AF235" s="369"/>
      <c r="AG235" s="369"/>
      <c r="AH235" s="369"/>
      <c r="AI235" s="369"/>
      <c r="AJ235" s="369"/>
      <c r="AK235" s="369"/>
      <c r="AL235" s="369"/>
      <c r="AM235" s="369"/>
    </row>
    <row r="236" spans="1:39" s="237" customFormat="1" ht="12">
      <c r="A236" s="349"/>
      <c r="B236" s="349" t="s">
        <v>334</v>
      </c>
      <c r="C236" s="349"/>
      <c r="D236" s="236"/>
      <c r="E236" s="245"/>
      <c r="F236" s="346"/>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69"/>
      <c r="AD236" s="369"/>
      <c r="AE236" s="369"/>
      <c r="AF236" s="369"/>
      <c r="AG236" s="369"/>
      <c r="AH236" s="369"/>
      <c r="AI236" s="369"/>
      <c r="AJ236" s="369"/>
      <c r="AK236" s="369"/>
      <c r="AL236" s="369"/>
      <c r="AM236" s="369"/>
    </row>
    <row r="237" spans="1:39" ht="12.75" customHeight="1">
      <c r="A237" s="3"/>
      <c r="B237" s="3" t="s">
        <v>331</v>
      </c>
      <c r="C237" s="220" t="s">
        <v>2</v>
      </c>
      <c r="D237" s="228">
        <v>10</v>
      </c>
      <c r="E237" s="243"/>
      <c r="F237" s="217">
        <f>D237*E237</f>
        <v>0</v>
      </c>
    </row>
    <row r="238" spans="1:39" ht="12">
      <c r="A238" s="3"/>
      <c r="B238" s="3" t="s">
        <v>332</v>
      </c>
      <c r="C238" s="220" t="s">
        <v>82</v>
      </c>
      <c r="D238" s="228">
        <v>116</v>
      </c>
      <c r="E238" s="243"/>
      <c r="F238" s="217">
        <f>D238*E238</f>
        <v>0</v>
      </c>
    </row>
    <row r="239" spans="1:39" s="2" customFormat="1" ht="13.5" customHeight="1">
      <c r="A239" s="3"/>
      <c r="B239" s="3"/>
      <c r="C239" s="220"/>
      <c r="D239" s="228"/>
      <c r="E239" s="243"/>
      <c r="F239" s="217"/>
    </row>
    <row r="240" spans="1:39" s="368" customFormat="1" ht="15.75" customHeight="1">
      <c r="A240" s="291" t="s">
        <v>159</v>
      </c>
      <c r="B240" s="366" t="s">
        <v>428</v>
      </c>
      <c r="C240" s="291"/>
      <c r="D240" s="235"/>
      <c r="E240" s="248"/>
      <c r="F240" s="306"/>
      <c r="G240" s="367"/>
      <c r="H240" s="367"/>
      <c r="I240" s="367"/>
      <c r="J240" s="367"/>
      <c r="K240" s="367"/>
      <c r="L240" s="367"/>
      <c r="M240" s="367"/>
      <c r="N240" s="367"/>
      <c r="O240" s="367"/>
      <c r="P240" s="367"/>
      <c r="Q240" s="367"/>
      <c r="R240" s="367"/>
      <c r="S240" s="367"/>
      <c r="T240" s="367"/>
      <c r="U240" s="367"/>
      <c r="V240" s="367"/>
      <c r="W240" s="367"/>
      <c r="X240" s="367"/>
      <c r="Y240" s="367"/>
      <c r="Z240" s="367"/>
      <c r="AA240" s="367"/>
      <c r="AB240" s="367"/>
      <c r="AC240" s="367"/>
      <c r="AD240" s="367"/>
      <c r="AE240" s="367"/>
      <c r="AF240" s="367"/>
      <c r="AG240" s="367"/>
      <c r="AH240" s="367"/>
      <c r="AI240" s="367"/>
      <c r="AJ240" s="367"/>
      <c r="AK240" s="367"/>
      <c r="AL240" s="367"/>
      <c r="AM240" s="367"/>
    </row>
    <row r="241" spans="1:39" ht="67.5" customHeight="1">
      <c r="A241" s="3"/>
      <c r="B241" s="3" t="s">
        <v>495</v>
      </c>
      <c r="C241" s="3"/>
      <c r="D241" s="216"/>
      <c r="E241" s="243"/>
      <c r="F241" s="217"/>
    </row>
    <row r="242" spans="1:39" s="4" customFormat="1" ht="12">
      <c r="A242" s="344"/>
      <c r="B242" s="344" t="s">
        <v>496</v>
      </c>
      <c r="C242" s="344"/>
      <c r="D242" s="238"/>
      <c r="E242" s="245"/>
      <c r="F242" s="346"/>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347"/>
      <c r="AC242" s="347"/>
      <c r="AD242" s="347"/>
      <c r="AE242" s="347"/>
      <c r="AF242" s="347"/>
      <c r="AG242" s="347"/>
      <c r="AH242" s="347"/>
      <c r="AI242" s="347"/>
      <c r="AJ242" s="347"/>
      <c r="AK242" s="347"/>
      <c r="AL242" s="347"/>
      <c r="AM242" s="347"/>
    </row>
    <row r="243" spans="1:39" ht="27" customHeight="1">
      <c r="A243" s="3"/>
      <c r="B243" s="3" t="s">
        <v>327</v>
      </c>
      <c r="C243" s="3"/>
      <c r="D243" s="216"/>
      <c r="E243" s="243"/>
      <c r="F243" s="217"/>
    </row>
    <row r="244" spans="1:39" s="4" customFormat="1" ht="24">
      <c r="A244" s="344"/>
      <c r="B244" s="344" t="s">
        <v>121</v>
      </c>
      <c r="C244" s="344"/>
      <c r="D244" s="238"/>
      <c r="E244" s="245"/>
      <c r="F244" s="346"/>
      <c r="G244" s="347"/>
      <c r="H244" s="347"/>
      <c r="I244" s="347"/>
      <c r="J244" s="347"/>
      <c r="K244" s="347"/>
      <c r="L244" s="347"/>
      <c r="M244" s="347"/>
      <c r="N244" s="347"/>
      <c r="O244" s="347"/>
      <c r="P244" s="347"/>
      <c r="Q244" s="347"/>
      <c r="R244" s="347"/>
      <c r="S244" s="347"/>
      <c r="T244" s="347"/>
      <c r="U244" s="347"/>
      <c r="V244" s="347"/>
      <c r="W244" s="347"/>
      <c r="X244" s="347"/>
      <c r="Y244" s="347"/>
      <c r="Z244" s="347"/>
      <c r="AA244" s="347"/>
      <c r="AB244" s="347"/>
      <c r="AC244" s="347"/>
      <c r="AD244" s="347"/>
      <c r="AE244" s="347"/>
      <c r="AF244" s="347"/>
      <c r="AG244" s="347"/>
      <c r="AH244" s="347"/>
      <c r="AI244" s="347"/>
      <c r="AJ244" s="347"/>
      <c r="AK244" s="347"/>
      <c r="AL244" s="347"/>
      <c r="AM244" s="347"/>
    </row>
    <row r="245" spans="1:39" ht="24">
      <c r="A245" s="3"/>
      <c r="B245" s="3" t="s">
        <v>123</v>
      </c>
      <c r="C245" s="3"/>
      <c r="D245" s="216"/>
      <c r="E245" s="243"/>
      <c r="F245" s="217"/>
    </row>
    <row r="246" spans="1:39" ht="24">
      <c r="A246" s="3"/>
      <c r="B246" s="3" t="s">
        <v>124</v>
      </c>
      <c r="C246" s="3"/>
      <c r="D246" s="216"/>
      <c r="E246" s="243"/>
      <c r="F246" s="217"/>
    </row>
    <row r="247" spans="1:39" ht="36">
      <c r="A247" s="3"/>
      <c r="B247" s="3" t="s">
        <v>361</v>
      </c>
      <c r="C247" s="3"/>
      <c r="D247" s="216"/>
      <c r="E247" s="243"/>
      <c r="F247" s="217"/>
    </row>
    <row r="248" spans="1:39" ht="36">
      <c r="A248" s="3"/>
      <c r="B248" s="3" t="s">
        <v>333</v>
      </c>
      <c r="C248" s="3"/>
      <c r="D248" s="216"/>
      <c r="E248" s="243"/>
      <c r="F248" s="217"/>
    </row>
    <row r="249" spans="1:39" ht="12">
      <c r="A249" s="3"/>
      <c r="B249" s="3" t="s">
        <v>334</v>
      </c>
      <c r="C249" s="3"/>
      <c r="D249" s="216"/>
      <c r="E249" s="243"/>
      <c r="F249" s="217"/>
    </row>
    <row r="250" spans="1:39" ht="12">
      <c r="A250" s="3"/>
      <c r="B250" s="3" t="s">
        <v>331</v>
      </c>
      <c r="C250" s="220" t="s">
        <v>2</v>
      </c>
      <c r="D250" s="228">
        <v>2</v>
      </c>
      <c r="E250" s="243"/>
      <c r="F250" s="217">
        <f>D250*E250</f>
        <v>0</v>
      </c>
    </row>
    <row r="251" spans="1:39" ht="12">
      <c r="A251" s="3"/>
      <c r="B251" s="3" t="s">
        <v>332</v>
      </c>
      <c r="C251" s="220" t="s">
        <v>82</v>
      </c>
      <c r="D251" s="228">
        <v>16</v>
      </c>
      <c r="E251" s="243"/>
      <c r="F251" s="217">
        <f>D251*E251</f>
        <v>0</v>
      </c>
    </row>
    <row r="252" spans="1:39" s="2" customFormat="1" ht="13.5" customHeight="1">
      <c r="A252" s="3"/>
      <c r="B252" s="3"/>
      <c r="C252" s="220"/>
      <c r="D252" s="228"/>
      <c r="E252" s="243"/>
      <c r="F252" s="217"/>
    </row>
    <row r="253" spans="1:39" s="370" customFormat="1" ht="15.75" customHeight="1">
      <c r="A253" s="291" t="s">
        <v>288</v>
      </c>
      <c r="B253" s="366" t="s">
        <v>229</v>
      </c>
      <c r="C253" s="291"/>
      <c r="D253" s="235"/>
      <c r="E253" s="248"/>
      <c r="F253" s="306"/>
      <c r="G253" s="367"/>
      <c r="H253" s="367"/>
      <c r="I253" s="367"/>
      <c r="J253" s="367"/>
      <c r="K253" s="367"/>
      <c r="L253" s="367"/>
      <c r="M253" s="367"/>
      <c r="N253" s="367"/>
      <c r="O253" s="367"/>
      <c r="P253" s="367"/>
      <c r="Q253" s="367"/>
      <c r="R253" s="367"/>
      <c r="S253" s="367"/>
      <c r="T253" s="367"/>
      <c r="U253" s="367"/>
      <c r="V253" s="367"/>
      <c r="W253" s="367"/>
      <c r="X253" s="367"/>
      <c r="Y253" s="367"/>
      <c r="Z253" s="367"/>
      <c r="AA253" s="367"/>
      <c r="AB253" s="367"/>
      <c r="AC253" s="367"/>
      <c r="AD253" s="367"/>
      <c r="AE253" s="367"/>
      <c r="AF253" s="367"/>
      <c r="AG253" s="367"/>
      <c r="AH253" s="367"/>
      <c r="AI253" s="367"/>
      <c r="AJ253" s="367"/>
      <c r="AK253" s="367"/>
      <c r="AL253" s="367"/>
      <c r="AM253" s="367"/>
    </row>
    <row r="254" spans="1:39" ht="43.5" customHeight="1">
      <c r="A254" s="3"/>
      <c r="B254" s="3" t="s">
        <v>429</v>
      </c>
      <c r="C254" s="3"/>
      <c r="D254" s="216"/>
      <c r="E254" s="243"/>
      <c r="F254" s="217"/>
    </row>
    <row r="255" spans="1:39" ht="97.5" customHeight="1">
      <c r="A255" s="3"/>
      <c r="B255" s="361" t="s">
        <v>365</v>
      </c>
      <c r="C255" s="3"/>
      <c r="D255" s="216"/>
      <c r="E255" s="243"/>
      <c r="F255" s="217"/>
    </row>
    <row r="256" spans="1:39" ht="44.25" customHeight="1">
      <c r="A256" s="3"/>
      <c r="B256" s="3" t="s">
        <v>430</v>
      </c>
      <c r="C256" s="3"/>
      <c r="D256" s="216"/>
      <c r="E256" s="243"/>
      <c r="F256" s="217"/>
    </row>
    <row r="257" spans="1:39" ht="32.25" customHeight="1">
      <c r="A257" s="3"/>
      <c r="B257" s="3" t="s">
        <v>516</v>
      </c>
      <c r="C257" s="3"/>
      <c r="D257" s="216"/>
      <c r="E257" s="243"/>
      <c r="F257" s="217"/>
    </row>
    <row r="258" spans="1:39" ht="120" customHeight="1">
      <c r="A258" s="3"/>
      <c r="B258" s="3" t="s">
        <v>363</v>
      </c>
      <c r="C258" s="3"/>
      <c r="D258" s="216"/>
      <c r="E258" s="243"/>
      <c r="F258" s="217"/>
    </row>
    <row r="259" spans="1:39" ht="45.75" customHeight="1">
      <c r="A259" s="3"/>
      <c r="B259" s="3" t="s">
        <v>125</v>
      </c>
      <c r="C259" s="3"/>
      <c r="D259" s="216"/>
      <c r="E259" s="243"/>
      <c r="F259" s="217"/>
    </row>
    <row r="260" spans="1:39" ht="51" customHeight="1">
      <c r="A260" s="3"/>
      <c r="B260" s="3" t="s">
        <v>431</v>
      </c>
      <c r="C260" s="3"/>
      <c r="D260" s="216"/>
      <c r="E260" s="243"/>
      <c r="F260" s="217"/>
    </row>
    <row r="261" spans="1:39" ht="24">
      <c r="A261" s="3"/>
      <c r="B261" s="3" t="s">
        <v>364</v>
      </c>
      <c r="C261" s="3"/>
      <c r="D261" s="216"/>
      <c r="E261" s="243"/>
      <c r="F261" s="217"/>
    </row>
    <row r="262" spans="1:39" ht="24">
      <c r="A262" s="3"/>
      <c r="B262" s="3" t="s">
        <v>127</v>
      </c>
      <c r="C262" s="3"/>
      <c r="D262" s="216"/>
      <c r="E262" s="243"/>
      <c r="F262" s="217"/>
    </row>
    <row r="263" spans="1:39" ht="12">
      <c r="A263" s="3"/>
      <c r="B263" s="3" t="s">
        <v>128</v>
      </c>
      <c r="C263" s="220" t="s">
        <v>82</v>
      </c>
      <c r="D263" s="228">
        <v>90</v>
      </c>
      <c r="E263" s="243"/>
      <c r="F263" s="217">
        <f>D263*E263</f>
        <v>0</v>
      </c>
    </row>
    <row r="264" spans="1:39" s="2" customFormat="1" ht="12">
      <c r="A264" s="3"/>
      <c r="B264" s="3"/>
      <c r="C264" s="220"/>
      <c r="D264" s="228"/>
      <c r="E264" s="243"/>
      <c r="F264" s="217"/>
    </row>
    <row r="265" spans="1:39" s="370" customFormat="1" ht="15.75" customHeight="1">
      <c r="A265" s="291" t="s">
        <v>290</v>
      </c>
      <c r="B265" s="366" t="s">
        <v>289</v>
      </c>
      <c r="C265" s="291"/>
      <c r="D265" s="235"/>
      <c r="E265" s="248"/>
      <c r="F265" s="306"/>
      <c r="G265" s="367"/>
      <c r="H265" s="367"/>
      <c r="I265" s="367"/>
      <c r="J265" s="367"/>
      <c r="K265" s="367"/>
      <c r="L265" s="367"/>
      <c r="M265" s="367"/>
      <c r="N265" s="367"/>
      <c r="O265" s="367"/>
      <c r="P265" s="367"/>
      <c r="Q265" s="367"/>
      <c r="R265" s="367"/>
      <c r="S265" s="367"/>
      <c r="T265" s="367"/>
      <c r="U265" s="367"/>
      <c r="V265" s="367"/>
      <c r="W265" s="367"/>
      <c r="X265" s="367"/>
      <c r="Y265" s="367"/>
      <c r="Z265" s="367"/>
      <c r="AA265" s="367"/>
      <c r="AB265" s="367"/>
      <c r="AC265" s="367"/>
      <c r="AD265" s="367"/>
      <c r="AE265" s="367"/>
      <c r="AF265" s="367"/>
      <c r="AG265" s="367"/>
      <c r="AH265" s="367"/>
      <c r="AI265" s="367"/>
      <c r="AJ265" s="367"/>
      <c r="AK265" s="367"/>
      <c r="AL265" s="367"/>
      <c r="AM265" s="367"/>
    </row>
    <row r="266" spans="1:39" ht="42" customHeight="1">
      <c r="A266" s="3"/>
      <c r="B266" s="3" t="s">
        <v>366</v>
      </c>
      <c r="C266" s="3"/>
      <c r="D266" s="216"/>
      <c r="E266" s="243"/>
      <c r="F266" s="217"/>
    </row>
    <row r="267" spans="1:39" ht="122.25" customHeight="1">
      <c r="A267" s="3"/>
      <c r="B267" s="361" t="s">
        <v>435</v>
      </c>
      <c r="C267" s="3"/>
      <c r="D267" s="216"/>
      <c r="E267" s="243"/>
      <c r="F267" s="217"/>
    </row>
    <row r="268" spans="1:39" ht="42.75" customHeight="1">
      <c r="A268" s="3"/>
      <c r="B268" s="3" t="s">
        <v>125</v>
      </c>
      <c r="C268" s="3"/>
      <c r="D268" s="216"/>
      <c r="E268" s="243"/>
      <c r="F268" s="217"/>
    </row>
    <row r="269" spans="1:39" ht="50.25" customHeight="1">
      <c r="A269" s="3"/>
      <c r="B269" s="3" t="s">
        <v>367</v>
      </c>
      <c r="C269" s="3"/>
      <c r="D269" s="216"/>
      <c r="E269" s="243"/>
      <c r="F269" s="217"/>
    </row>
    <row r="270" spans="1:39" ht="51" customHeight="1">
      <c r="A270" s="3"/>
      <c r="B270" s="3" t="s">
        <v>126</v>
      </c>
      <c r="C270" s="3"/>
      <c r="D270" s="216"/>
      <c r="E270" s="243"/>
      <c r="F270" s="217"/>
    </row>
    <row r="271" spans="1:39" ht="108">
      <c r="A271" s="3"/>
      <c r="B271" s="3" t="s">
        <v>433</v>
      </c>
      <c r="C271" s="3"/>
      <c r="D271" s="216"/>
      <c r="E271" s="243"/>
      <c r="F271" s="217"/>
    </row>
    <row r="272" spans="1:39" ht="36">
      <c r="A272" s="3"/>
      <c r="B272" s="3" t="s">
        <v>87</v>
      </c>
      <c r="C272" s="3"/>
      <c r="D272" s="216"/>
      <c r="E272" s="243"/>
      <c r="F272" s="217"/>
    </row>
    <row r="273" spans="1:39" ht="12">
      <c r="A273" s="3"/>
      <c r="B273" s="3" t="s">
        <v>225</v>
      </c>
      <c r="C273" s="3"/>
      <c r="D273" s="216"/>
      <c r="E273" s="243"/>
      <c r="F273" s="217"/>
    </row>
    <row r="274" spans="1:39" ht="24">
      <c r="A274" s="3"/>
      <c r="B274" s="3" t="s">
        <v>127</v>
      </c>
      <c r="C274" s="3"/>
      <c r="D274" s="216"/>
      <c r="E274" s="243"/>
      <c r="F274" s="217"/>
    </row>
    <row r="275" spans="1:39" ht="24">
      <c r="A275" s="3"/>
      <c r="B275" s="3" t="s">
        <v>434</v>
      </c>
      <c r="C275" s="3"/>
      <c r="D275" s="216"/>
      <c r="E275" s="243"/>
      <c r="F275" s="217"/>
    </row>
    <row r="276" spans="1:39" ht="12">
      <c r="A276" s="3"/>
      <c r="B276" s="3" t="s">
        <v>128</v>
      </c>
      <c r="C276" s="220" t="s">
        <v>82</v>
      </c>
      <c r="D276" s="228">
        <v>8.6</v>
      </c>
      <c r="E276" s="243"/>
      <c r="F276" s="217">
        <f>D276*E276</f>
        <v>0</v>
      </c>
    </row>
    <row r="277" spans="1:39" s="2" customFormat="1" ht="12">
      <c r="A277" s="3"/>
      <c r="B277" s="3"/>
      <c r="C277" s="220"/>
      <c r="D277" s="228"/>
      <c r="E277" s="243"/>
      <c r="F277" s="217"/>
    </row>
    <row r="278" spans="1:39" s="370" customFormat="1" ht="15.75" customHeight="1">
      <c r="A278" s="291" t="s">
        <v>296</v>
      </c>
      <c r="B278" s="366" t="s">
        <v>226</v>
      </c>
      <c r="C278" s="291"/>
      <c r="D278" s="235"/>
      <c r="E278" s="248"/>
      <c r="F278" s="306"/>
      <c r="G278" s="367"/>
      <c r="H278" s="367"/>
      <c r="I278" s="367"/>
      <c r="J278" s="367"/>
      <c r="K278" s="367"/>
      <c r="L278" s="367"/>
      <c r="M278" s="367"/>
      <c r="N278" s="367"/>
      <c r="O278" s="367"/>
      <c r="P278" s="367"/>
      <c r="Q278" s="367"/>
      <c r="R278" s="367"/>
      <c r="S278" s="367"/>
      <c r="T278" s="367"/>
      <c r="U278" s="367"/>
      <c r="V278" s="367"/>
      <c r="W278" s="367"/>
      <c r="X278" s="367"/>
      <c r="Y278" s="367"/>
      <c r="Z278" s="367"/>
      <c r="AA278" s="367"/>
      <c r="AB278" s="367"/>
      <c r="AC278" s="367"/>
      <c r="AD278" s="367"/>
      <c r="AE278" s="367"/>
      <c r="AF278" s="367"/>
      <c r="AG278" s="367"/>
      <c r="AH278" s="367"/>
      <c r="AI278" s="367"/>
      <c r="AJ278" s="367"/>
      <c r="AK278" s="367"/>
      <c r="AL278" s="367"/>
      <c r="AM278" s="367"/>
    </row>
    <row r="279" spans="1:39" ht="36">
      <c r="A279" s="3"/>
      <c r="B279" s="3" t="s">
        <v>227</v>
      </c>
      <c r="C279" s="3"/>
      <c r="D279" s="216"/>
      <c r="E279" s="243"/>
      <c r="F279" s="217"/>
    </row>
    <row r="280" spans="1:39" ht="144">
      <c r="A280" s="3"/>
      <c r="B280" s="361" t="s">
        <v>460</v>
      </c>
      <c r="C280" s="3"/>
      <c r="D280" s="216"/>
      <c r="E280" s="243"/>
      <c r="F280" s="217"/>
    </row>
    <row r="281" spans="1:39" ht="38.25" customHeight="1">
      <c r="A281" s="3"/>
      <c r="B281" s="3" t="s">
        <v>125</v>
      </c>
      <c r="C281" s="3"/>
      <c r="D281" s="216"/>
      <c r="E281" s="243"/>
      <c r="F281" s="217"/>
    </row>
    <row r="282" spans="1:39" ht="51" customHeight="1">
      <c r="A282" s="3"/>
      <c r="B282" s="3" t="s">
        <v>126</v>
      </c>
      <c r="C282" s="3"/>
      <c r="D282" s="216"/>
      <c r="E282" s="243"/>
      <c r="F282" s="217"/>
    </row>
    <row r="283" spans="1:39" ht="99" customHeight="1">
      <c r="A283" s="3"/>
      <c r="B283" s="3" t="s">
        <v>432</v>
      </c>
      <c r="C283" s="3"/>
      <c r="D283" s="216"/>
      <c r="E283" s="243"/>
      <c r="F283" s="217"/>
    </row>
    <row r="284" spans="1:39" ht="44.25" customHeight="1">
      <c r="A284" s="3"/>
      <c r="B284" s="3" t="s">
        <v>87</v>
      </c>
      <c r="C284" s="3"/>
      <c r="D284" s="216"/>
      <c r="E284" s="243"/>
      <c r="F284" s="217"/>
    </row>
    <row r="285" spans="1:39" ht="12">
      <c r="A285" s="3"/>
      <c r="B285" s="3" t="s">
        <v>225</v>
      </c>
      <c r="C285" s="3"/>
      <c r="D285" s="216"/>
      <c r="E285" s="243"/>
      <c r="F285" s="217"/>
    </row>
    <row r="286" spans="1:39" ht="24">
      <c r="A286" s="3"/>
      <c r="B286" s="3" t="s">
        <v>127</v>
      </c>
      <c r="C286" s="3"/>
      <c r="D286" s="216"/>
      <c r="E286" s="243"/>
      <c r="F286" s="217"/>
    </row>
    <row r="287" spans="1:39" ht="24">
      <c r="A287" s="3"/>
      <c r="B287" s="3" t="s">
        <v>434</v>
      </c>
      <c r="C287" s="3"/>
      <c r="D287" s="216"/>
      <c r="E287" s="243"/>
      <c r="F287" s="217"/>
    </row>
    <row r="288" spans="1:39" ht="16.5" customHeight="1">
      <c r="A288" s="3"/>
      <c r="B288" s="3" t="s">
        <v>128</v>
      </c>
      <c r="C288" s="220" t="s">
        <v>82</v>
      </c>
      <c r="D288" s="228">
        <v>3.5</v>
      </c>
      <c r="E288" s="243"/>
      <c r="F288" s="217">
        <f>D288*E288</f>
        <v>0</v>
      </c>
    </row>
    <row r="289" spans="1:39" s="2" customFormat="1" ht="12">
      <c r="A289" s="3"/>
      <c r="B289" s="3"/>
      <c r="C289" s="220"/>
      <c r="D289" s="228"/>
      <c r="E289" s="243"/>
      <c r="F289" s="217"/>
    </row>
    <row r="290" spans="1:39" s="370" customFormat="1" ht="15.75" customHeight="1">
      <c r="A290" s="291" t="s">
        <v>324</v>
      </c>
      <c r="B290" s="366" t="s">
        <v>436</v>
      </c>
      <c r="C290" s="291"/>
      <c r="D290" s="235"/>
      <c r="E290" s="248"/>
      <c r="F290" s="306"/>
      <c r="G290" s="367"/>
      <c r="H290" s="367"/>
      <c r="I290" s="367"/>
      <c r="J290" s="367"/>
      <c r="K290" s="367"/>
      <c r="L290" s="367"/>
      <c r="M290" s="367"/>
      <c r="N290" s="367"/>
      <c r="O290" s="367"/>
      <c r="P290" s="367"/>
      <c r="Q290" s="367"/>
      <c r="R290" s="367"/>
      <c r="S290" s="367"/>
      <c r="T290" s="367"/>
      <c r="U290" s="367"/>
      <c r="V290" s="367"/>
      <c r="W290" s="367"/>
      <c r="X290" s="367"/>
      <c r="Y290" s="367"/>
      <c r="Z290" s="367"/>
      <c r="AA290" s="367"/>
      <c r="AB290" s="367"/>
      <c r="AC290" s="367"/>
      <c r="AD290" s="367"/>
      <c r="AE290" s="367"/>
      <c r="AF290" s="367"/>
      <c r="AG290" s="367"/>
      <c r="AH290" s="367"/>
      <c r="AI290" s="367"/>
      <c r="AJ290" s="367"/>
      <c r="AK290" s="367"/>
      <c r="AL290" s="367"/>
      <c r="AM290" s="367"/>
    </row>
    <row r="291" spans="1:39" s="4" customFormat="1" ht="36">
      <c r="A291" s="344"/>
      <c r="B291" s="344" t="s">
        <v>497</v>
      </c>
      <c r="C291" s="344"/>
      <c r="D291" s="238"/>
      <c r="E291" s="245"/>
      <c r="F291" s="346"/>
      <c r="G291" s="347"/>
      <c r="H291" s="347"/>
      <c r="I291" s="347"/>
      <c r="J291" s="347"/>
      <c r="K291" s="347"/>
      <c r="L291" s="347"/>
      <c r="M291" s="347"/>
      <c r="N291" s="347"/>
      <c r="O291" s="347"/>
      <c r="P291" s="347"/>
      <c r="Q291" s="347"/>
      <c r="R291" s="347"/>
      <c r="S291" s="347"/>
      <c r="T291" s="347"/>
      <c r="U291" s="347"/>
      <c r="V291" s="347"/>
      <c r="W291" s="347"/>
      <c r="X291" s="347"/>
      <c r="Y291" s="347"/>
      <c r="Z291" s="347"/>
      <c r="AA291" s="347"/>
      <c r="AB291" s="347"/>
      <c r="AC291" s="347"/>
      <c r="AD291" s="347"/>
      <c r="AE291" s="347"/>
      <c r="AF291" s="347"/>
      <c r="AG291" s="347"/>
      <c r="AH291" s="347"/>
      <c r="AI291" s="347"/>
      <c r="AJ291" s="347"/>
      <c r="AK291" s="347"/>
      <c r="AL291" s="347"/>
      <c r="AM291" s="347"/>
    </row>
    <row r="292" spans="1:39" s="4" customFormat="1" ht="36">
      <c r="A292" s="344"/>
      <c r="B292" s="344" t="s">
        <v>271</v>
      </c>
      <c r="C292" s="344"/>
      <c r="D292" s="238"/>
      <c r="E292" s="245"/>
      <c r="F292" s="346"/>
      <c r="G292" s="347"/>
      <c r="H292" s="347"/>
      <c r="I292" s="347"/>
      <c r="J292" s="347"/>
      <c r="K292" s="347"/>
      <c r="L292" s="347"/>
      <c r="M292" s="347"/>
      <c r="N292" s="347"/>
      <c r="O292" s="347"/>
      <c r="P292" s="347"/>
      <c r="Q292" s="347"/>
      <c r="R292" s="347"/>
      <c r="S292" s="347"/>
      <c r="T292" s="347"/>
      <c r="U292" s="347"/>
      <c r="V292" s="347"/>
      <c r="W292" s="347"/>
      <c r="X292" s="347"/>
      <c r="Y292" s="347"/>
      <c r="Z292" s="347"/>
      <c r="AA292" s="347"/>
      <c r="AB292" s="347"/>
      <c r="AC292" s="347"/>
      <c r="AD292" s="347"/>
      <c r="AE292" s="347"/>
      <c r="AF292" s="347"/>
      <c r="AG292" s="347"/>
      <c r="AH292" s="347"/>
      <c r="AI292" s="347"/>
      <c r="AJ292" s="347"/>
      <c r="AK292" s="347"/>
      <c r="AL292" s="347"/>
      <c r="AM292" s="347"/>
    </row>
    <row r="293" spans="1:39" s="4" customFormat="1" ht="36">
      <c r="A293" s="344"/>
      <c r="B293" s="344" t="s">
        <v>125</v>
      </c>
      <c r="C293" s="344"/>
      <c r="D293" s="238"/>
      <c r="E293" s="245"/>
      <c r="F293" s="346"/>
      <c r="G293" s="347"/>
      <c r="H293" s="347"/>
      <c r="I293" s="347"/>
      <c r="J293" s="347"/>
      <c r="K293" s="347"/>
      <c r="L293" s="347"/>
      <c r="M293" s="347"/>
      <c r="N293" s="347"/>
      <c r="O293" s="347"/>
      <c r="P293" s="347"/>
      <c r="Q293" s="347"/>
      <c r="R293" s="347"/>
      <c r="S293" s="347"/>
      <c r="T293" s="347"/>
      <c r="U293" s="347"/>
      <c r="V293" s="347"/>
      <c r="W293" s="347"/>
      <c r="X293" s="347"/>
      <c r="Y293" s="347"/>
      <c r="Z293" s="347"/>
      <c r="AA293" s="347"/>
      <c r="AB293" s="347"/>
      <c r="AC293" s="347"/>
      <c r="AD293" s="347"/>
      <c r="AE293" s="347"/>
      <c r="AF293" s="347"/>
      <c r="AG293" s="347"/>
      <c r="AH293" s="347"/>
      <c r="AI293" s="347"/>
      <c r="AJ293" s="347"/>
      <c r="AK293" s="347"/>
      <c r="AL293" s="347"/>
      <c r="AM293" s="347"/>
    </row>
    <row r="294" spans="1:39" s="4" customFormat="1" ht="48">
      <c r="A294" s="344"/>
      <c r="B294" s="344" t="s">
        <v>126</v>
      </c>
      <c r="C294" s="344"/>
      <c r="D294" s="238"/>
      <c r="E294" s="245"/>
      <c r="F294" s="346"/>
      <c r="G294" s="347"/>
      <c r="H294" s="347"/>
      <c r="I294" s="347"/>
      <c r="J294" s="347"/>
      <c r="K294" s="347"/>
      <c r="L294" s="347"/>
      <c r="M294" s="347"/>
      <c r="N294" s="347"/>
      <c r="O294" s="347"/>
      <c r="P294" s="347"/>
      <c r="Q294" s="347"/>
      <c r="R294" s="347"/>
      <c r="S294" s="347"/>
      <c r="T294" s="347"/>
      <c r="U294" s="347"/>
      <c r="V294" s="347"/>
      <c r="W294" s="347"/>
      <c r="X294" s="347"/>
      <c r="Y294" s="347"/>
      <c r="Z294" s="347"/>
      <c r="AA294" s="347"/>
      <c r="AB294" s="347"/>
      <c r="AC294" s="347"/>
      <c r="AD294" s="347"/>
      <c r="AE294" s="347"/>
      <c r="AF294" s="347"/>
      <c r="AG294" s="347"/>
      <c r="AH294" s="347"/>
      <c r="AI294" s="347"/>
      <c r="AJ294" s="347"/>
      <c r="AK294" s="347"/>
      <c r="AL294" s="347"/>
      <c r="AM294" s="347"/>
    </row>
    <row r="295" spans="1:39" s="4" customFormat="1" ht="48">
      <c r="A295" s="344"/>
      <c r="B295" s="344" t="s">
        <v>367</v>
      </c>
      <c r="C295" s="344"/>
      <c r="D295" s="238"/>
      <c r="E295" s="245"/>
      <c r="F295" s="346"/>
      <c r="G295" s="347"/>
      <c r="H295" s="347"/>
      <c r="I295" s="347"/>
      <c r="J295" s="347"/>
      <c r="K295" s="347"/>
      <c r="L295" s="347"/>
      <c r="M295" s="347"/>
      <c r="N295" s="347"/>
      <c r="O295" s="347"/>
      <c r="P295" s="347"/>
      <c r="Q295" s="347"/>
      <c r="R295" s="347"/>
      <c r="S295" s="347"/>
      <c r="T295" s="347"/>
      <c r="U295" s="347"/>
      <c r="V295" s="347"/>
      <c r="W295" s="347"/>
      <c r="X295" s="347"/>
      <c r="Y295" s="347"/>
      <c r="Z295" s="347"/>
      <c r="AA295" s="347"/>
      <c r="AB295" s="347"/>
      <c r="AC295" s="347"/>
      <c r="AD295" s="347"/>
      <c r="AE295" s="347"/>
      <c r="AF295" s="347"/>
      <c r="AG295" s="347"/>
      <c r="AH295" s="347"/>
      <c r="AI295" s="347"/>
      <c r="AJ295" s="347"/>
      <c r="AK295" s="347"/>
      <c r="AL295" s="347"/>
      <c r="AM295" s="347"/>
    </row>
    <row r="296" spans="1:39" s="4" customFormat="1" ht="108">
      <c r="A296" s="344"/>
      <c r="B296" s="344" t="s">
        <v>432</v>
      </c>
      <c r="C296" s="344"/>
      <c r="D296" s="238"/>
      <c r="E296" s="245"/>
      <c r="F296" s="346"/>
      <c r="G296" s="347"/>
      <c r="H296" s="347"/>
      <c r="I296" s="347"/>
      <c r="J296" s="347"/>
      <c r="K296" s="347"/>
      <c r="L296" s="347"/>
      <c r="M296" s="347"/>
      <c r="N296" s="347"/>
      <c r="O296" s="347"/>
      <c r="P296" s="347"/>
      <c r="Q296" s="347"/>
      <c r="R296" s="347"/>
      <c r="S296" s="347"/>
      <c r="T296" s="347"/>
      <c r="U296" s="347"/>
      <c r="V296" s="347"/>
      <c r="W296" s="347"/>
      <c r="X296" s="347"/>
      <c r="Y296" s="347"/>
      <c r="Z296" s="347"/>
      <c r="AA296" s="347"/>
      <c r="AB296" s="347"/>
      <c r="AC296" s="347"/>
      <c r="AD296" s="347"/>
      <c r="AE296" s="347"/>
      <c r="AF296" s="347"/>
      <c r="AG296" s="347"/>
      <c r="AH296" s="347"/>
      <c r="AI296" s="347"/>
      <c r="AJ296" s="347"/>
      <c r="AK296" s="347"/>
      <c r="AL296" s="347"/>
      <c r="AM296" s="347"/>
    </row>
    <row r="297" spans="1:39" s="4" customFormat="1" ht="24">
      <c r="A297" s="344"/>
      <c r="B297" s="344" t="s">
        <v>127</v>
      </c>
      <c r="C297" s="344"/>
      <c r="D297" s="238"/>
      <c r="E297" s="245"/>
      <c r="F297" s="346"/>
      <c r="G297" s="347"/>
      <c r="H297" s="347"/>
      <c r="I297" s="347"/>
      <c r="J297" s="347"/>
      <c r="K297" s="347"/>
      <c r="L297" s="347"/>
      <c r="M297" s="347"/>
      <c r="N297" s="347"/>
      <c r="O297" s="347"/>
      <c r="P297" s="347"/>
      <c r="Q297" s="347"/>
      <c r="R297" s="347"/>
      <c r="S297" s="347"/>
      <c r="T297" s="347"/>
      <c r="U297" s="347"/>
      <c r="V297" s="347"/>
      <c r="W297" s="347"/>
      <c r="X297" s="347"/>
      <c r="Y297" s="347"/>
      <c r="Z297" s="347"/>
      <c r="AA297" s="347"/>
      <c r="AB297" s="347"/>
      <c r="AC297" s="347"/>
      <c r="AD297" s="347"/>
      <c r="AE297" s="347"/>
      <c r="AF297" s="347"/>
      <c r="AG297" s="347"/>
      <c r="AH297" s="347"/>
      <c r="AI297" s="347"/>
      <c r="AJ297" s="347"/>
      <c r="AK297" s="347"/>
      <c r="AL297" s="347"/>
      <c r="AM297" s="347"/>
    </row>
    <row r="298" spans="1:39" s="4" customFormat="1" ht="24">
      <c r="A298" s="344"/>
      <c r="B298" s="344" t="s">
        <v>437</v>
      </c>
      <c r="C298" s="344"/>
      <c r="D298" s="238"/>
      <c r="E298" s="245"/>
      <c r="F298" s="346"/>
      <c r="G298" s="347"/>
      <c r="H298" s="347"/>
      <c r="I298" s="347"/>
      <c r="J298" s="347"/>
      <c r="K298" s="347"/>
      <c r="L298" s="347"/>
      <c r="M298" s="347"/>
      <c r="N298" s="347"/>
      <c r="O298" s="347"/>
      <c r="P298" s="347"/>
      <c r="Q298" s="347"/>
      <c r="R298" s="347"/>
      <c r="S298" s="347"/>
      <c r="T298" s="347"/>
      <c r="U298" s="347"/>
      <c r="V298" s="347"/>
      <c r="W298" s="347"/>
      <c r="X298" s="347"/>
      <c r="Y298" s="347"/>
      <c r="Z298" s="347"/>
      <c r="AA298" s="347"/>
      <c r="AB298" s="347"/>
      <c r="AC298" s="347"/>
      <c r="AD298" s="347"/>
      <c r="AE298" s="347"/>
      <c r="AF298" s="347"/>
      <c r="AG298" s="347"/>
      <c r="AH298" s="347"/>
      <c r="AI298" s="347"/>
      <c r="AJ298" s="347"/>
      <c r="AK298" s="347"/>
      <c r="AL298" s="347"/>
      <c r="AM298" s="347"/>
    </row>
    <row r="299" spans="1:39" s="4" customFormat="1" ht="14.25" customHeight="1">
      <c r="A299" s="344"/>
      <c r="B299" s="344" t="s">
        <v>128</v>
      </c>
      <c r="C299" s="345" t="s">
        <v>82</v>
      </c>
      <c r="D299" s="229">
        <v>3.5</v>
      </c>
      <c r="E299" s="245"/>
      <c r="F299" s="346">
        <f>D299*E299</f>
        <v>0</v>
      </c>
      <c r="G299" s="347"/>
      <c r="H299" s="347"/>
      <c r="I299" s="347"/>
      <c r="J299" s="347"/>
      <c r="K299" s="347"/>
      <c r="L299" s="347"/>
      <c r="M299" s="347"/>
      <c r="N299" s="347"/>
      <c r="O299" s="347"/>
      <c r="P299" s="347"/>
      <c r="Q299" s="347"/>
      <c r="R299" s="347"/>
      <c r="S299" s="347"/>
      <c r="T299" s="347"/>
      <c r="U299" s="347"/>
      <c r="V299" s="347"/>
      <c r="W299" s="347"/>
      <c r="X299" s="347"/>
      <c r="Y299" s="347"/>
      <c r="Z299" s="347"/>
      <c r="AA299" s="347"/>
      <c r="AB299" s="347"/>
      <c r="AC299" s="347"/>
      <c r="AD299" s="347"/>
      <c r="AE299" s="347"/>
      <c r="AF299" s="347"/>
      <c r="AG299" s="347"/>
      <c r="AH299" s="347"/>
      <c r="AI299" s="347"/>
      <c r="AJ299" s="347"/>
      <c r="AK299" s="347"/>
      <c r="AL299" s="347"/>
      <c r="AM299" s="347"/>
    </row>
    <row r="300" spans="1:39" ht="12">
      <c r="A300" s="3"/>
      <c r="B300" s="3"/>
      <c r="C300" s="220"/>
      <c r="D300" s="228"/>
      <c r="E300" s="243"/>
      <c r="F300" s="217"/>
    </row>
    <row r="301" spans="1:39" s="370" customFormat="1" ht="15.75" customHeight="1">
      <c r="A301" s="291" t="s">
        <v>493</v>
      </c>
      <c r="B301" s="366" t="s">
        <v>319</v>
      </c>
      <c r="C301" s="291"/>
      <c r="D301" s="235"/>
      <c r="E301" s="248"/>
      <c r="F301" s="306"/>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row>
    <row r="302" spans="1:39" ht="36">
      <c r="A302" s="3"/>
      <c r="B302" s="3" t="s">
        <v>325</v>
      </c>
      <c r="C302" s="3"/>
      <c r="D302" s="216"/>
      <c r="E302" s="243"/>
      <c r="F302" s="217"/>
    </row>
    <row r="303" spans="1:39" ht="36">
      <c r="A303" s="3"/>
      <c r="B303" s="3" t="s">
        <v>322</v>
      </c>
      <c r="C303" s="3"/>
      <c r="D303" s="216"/>
      <c r="E303" s="243"/>
      <c r="F303" s="217"/>
    </row>
    <row r="304" spans="1:39" ht="13.5" customHeight="1">
      <c r="A304" s="3"/>
      <c r="B304" s="3" t="s">
        <v>323</v>
      </c>
      <c r="C304" s="3"/>
      <c r="D304" s="216"/>
      <c r="E304" s="243"/>
      <c r="F304" s="217"/>
    </row>
    <row r="305" spans="1:39" ht="12">
      <c r="A305" s="3"/>
      <c r="B305" s="3"/>
      <c r="C305" s="3"/>
      <c r="D305" s="216"/>
      <c r="E305" s="243"/>
      <c r="F305" s="217"/>
    </row>
    <row r="306" spans="1:39" ht="12">
      <c r="A306" s="3"/>
      <c r="B306" s="220" t="s">
        <v>320</v>
      </c>
      <c r="C306" s="220" t="s">
        <v>2</v>
      </c>
      <c r="D306" s="228">
        <v>16</v>
      </c>
      <c r="E306" s="243"/>
      <c r="F306" s="217">
        <f>D306*E306</f>
        <v>0</v>
      </c>
    </row>
    <row r="307" spans="1:39" ht="12">
      <c r="A307" s="3"/>
      <c r="B307" s="220" t="s">
        <v>321</v>
      </c>
      <c r="C307" s="220" t="s">
        <v>2</v>
      </c>
      <c r="D307" s="228">
        <v>2</v>
      </c>
      <c r="E307" s="243"/>
      <c r="F307" s="217">
        <f>D307*E307</f>
        <v>0</v>
      </c>
    </row>
    <row r="308" spans="1:39" ht="12">
      <c r="A308" s="3"/>
      <c r="B308" s="220"/>
      <c r="C308" s="220"/>
      <c r="D308" s="228"/>
      <c r="E308" s="243"/>
      <c r="F308" s="217"/>
    </row>
    <row r="309" spans="1:39" s="370" customFormat="1" ht="15.75" customHeight="1">
      <c r="A309" s="291" t="s">
        <v>494</v>
      </c>
      <c r="B309" s="366" t="s">
        <v>319</v>
      </c>
      <c r="C309" s="291"/>
      <c r="D309" s="235"/>
      <c r="E309" s="248"/>
      <c r="F309" s="306"/>
      <c r="G309" s="367"/>
      <c r="H309" s="367"/>
      <c r="I309" s="367"/>
      <c r="J309" s="367"/>
      <c r="K309" s="367"/>
      <c r="L309" s="367"/>
      <c r="M309" s="367"/>
      <c r="N309" s="367"/>
      <c r="O309" s="367"/>
      <c r="P309" s="367"/>
      <c r="Q309" s="367"/>
      <c r="R309" s="367"/>
      <c r="S309" s="367"/>
      <c r="T309" s="367"/>
      <c r="U309" s="367"/>
      <c r="V309" s="367"/>
      <c r="W309" s="367"/>
      <c r="X309" s="367"/>
      <c r="Y309" s="367"/>
      <c r="Z309" s="367"/>
      <c r="AA309" s="367"/>
      <c r="AB309" s="367"/>
      <c r="AC309" s="367"/>
      <c r="AD309" s="367"/>
      <c r="AE309" s="367"/>
      <c r="AF309" s="367"/>
      <c r="AG309" s="367"/>
      <c r="AH309" s="367"/>
      <c r="AI309" s="367"/>
      <c r="AJ309" s="367"/>
      <c r="AK309" s="367"/>
      <c r="AL309" s="367"/>
      <c r="AM309" s="367"/>
    </row>
    <row r="310" spans="1:39" ht="12">
      <c r="A310" s="3"/>
      <c r="B310" s="220"/>
      <c r="C310" s="220"/>
      <c r="D310" s="228"/>
      <c r="E310" s="243"/>
      <c r="F310" s="217"/>
    </row>
    <row r="311" spans="1:39" s="2" customFormat="1" ht="12">
      <c r="A311" s="3"/>
      <c r="B311" s="3"/>
      <c r="C311" s="220"/>
      <c r="D311" s="228"/>
      <c r="E311" s="243"/>
      <c r="F311" s="217"/>
    </row>
    <row r="312" spans="1:39" s="302" customFormat="1" ht="39.6" customHeight="1">
      <c r="A312" s="359" t="s">
        <v>75</v>
      </c>
      <c r="B312" s="359" t="s">
        <v>88</v>
      </c>
      <c r="C312" s="335"/>
      <c r="D312" s="223"/>
      <c r="E312" s="247"/>
      <c r="F312" s="336">
        <f>F237+F238+F250+F251+F263+F276+F288+F299+F306+F307</f>
        <v>0</v>
      </c>
      <c r="G312" s="364"/>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row>
    <row r="313" spans="1:39" s="2" customFormat="1" ht="12">
      <c r="A313" s="333"/>
      <c r="B313" s="333"/>
      <c r="C313" s="3"/>
      <c r="D313" s="216"/>
      <c r="E313" s="243"/>
      <c r="F313" s="217"/>
    </row>
    <row r="314" spans="1:39" s="302" customFormat="1" ht="39.6" customHeight="1">
      <c r="A314" s="359" t="s">
        <v>76</v>
      </c>
      <c r="B314" s="359" t="s">
        <v>49</v>
      </c>
      <c r="C314" s="335"/>
      <c r="D314" s="223"/>
      <c r="E314" s="247"/>
      <c r="F314" s="336"/>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row>
    <row r="315" spans="1:39" s="2" customFormat="1" ht="39.6" customHeight="1">
      <c r="A315" s="3"/>
      <c r="B315" s="3" t="s">
        <v>89</v>
      </c>
      <c r="C315" s="3"/>
      <c r="D315" s="216"/>
      <c r="E315" s="243"/>
      <c r="F315" s="217"/>
    </row>
    <row r="316" spans="1:39" s="2" customFormat="1" ht="12">
      <c r="A316" s="3"/>
      <c r="B316" s="3"/>
      <c r="C316" s="3"/>
      <c r="D316" s="216"/>
      <c r="E316" s="243"/>
      <c r="F316" s="217"/>
    </row>
    <row r="317" spans="1:39" ht="18" customHeight="1">
      <c r="A317" s="337" t="s">
        <v>150</v>
      </c>
      <c r="B317" s="371" t="s">
        <v>500</v>
      </c>
      <c r="C317" s="338"/>
      <c r="D317" s="225"/>
      <c r="E317" s="244"/>
      <c r="F317" s="339"/>
    </row>
    <row r="318" spans="1:39" ht="20.25" customHeight="1">
      <c r="A318" s="3"/>
      <c r="B318" s="3" t="s">
        <v>233</v>
      </c>
      <c r="C318" s="3"/>
      <c r="D318" s="216"/>
      <c r="E318" s="243"/>
      <c r="F318" s="217"/>
    </row>
    <row r="319" spans="1:39" ht="24">
      <c r="A319" s="3"/>
      <c r="B319" s="3" t="s">
        <v>234</v>
      </c>
      <c r="C319" s="3"/>
      <c r="D319" s="216"/>
      <c r="E319" s="243"/>
      <c r="F319" s="217"/>
    </row>
    <row r="320" spans="1:39" ht="36">
      <c r="A320" s="3"/>
      <c r="B320" s="3" t="s">
        <v>131</v>
      </c>
      <c r="C320" s="3"/>
      <c r="D320" s="216"/>
      <c r="E320" s="243"/>
      <c r="F320" s="217"/>
    </row>
    <row r="321" spans="1:39" ht="30.75" customHeight="1">
      <c r="A321" s="3"/>
      <c r="B321" s="3" t="s">
        <v>135</v>
      </c>
      <c r="C321" s="3"/>
      <c r="D321" s="216"/>
      <c r="E321" s="243"/>
      <c r="F321" s="217"/>
    </row>
    <row r="322" spans="1:39" ht="30.75" customHeight="1">
      <c r="A322" s="3"/>
      <c r="B322" s="3" t="s">
        <v>438</v>
      </c>
      <c r="C322" s="3"/>
      <c r="D322" s="216"/>
      <c r="E322" s="243"/>
      <c r="F322" s="217"/>
    </row>
    <row r="323" spans="1:39" ht="40.5" customHeight="1">
      <c r="A323" s="3"/>
      <c r="B323" s="3" t="s">
        <v>235</v>
      </c>
      <c r="C323" s="3"/>
      <c r="D323" s="216"/>
      <c r="E323" s="243"/>
      <c r="F323" s="217"/>
    </row>
    <row r="324" spans="1:39" ht="30" customHeight="1">
      <c r="A324" s="3"/>
      <c r="B324" s="3" t="s">
        <v>514</v>
      </c>
      <c r="C324" s="3"/>
      <c r="D324" s="216"/>
      <c r="E324" s="243"/>
      <c r="F324" s="217"/>
    </row>
    <row r="325" spans="1:39" s="4" customFormat="1" ht="96">
      <c r="A325" s="344"/>
      <c r="B325" s="344" t="s">
        <v>521</v>
      </c>
      <c r="C325" s="344"/>
      <c r="D325" s="238"/>
      <c r="E325" s="245"/>
      <c r="F325" s="346"/>
      <c r="G325" s="347"/>
      <c r="H325" s="347"/>
      <c r="I325" s="347"/>
      <c r="J325" s="347"/>
      <c r="K325" s="347"/>
      <c r="L325" s="347"/>
      <c r="M325" s="347"/>
      <c r="N325" s="347"/>
      <c r="O325" s="347"/>
      <c r="P325" s="347"/>
      <c r="Q325" s="347"/>
      <c r="R325" s="347"/>
      <c r="S325" s="347"/>
      <c r="T325" s="347"/>
      <c r="U325" s="347"/>
      <c r="V325" s="347"/>
      <c r="W325" s="347"/>
      <c r="X325" s="347"/>
      <c r="Y325" s="347"/>
      <c r="Z325" s="347"/>
      <c r="AA325" s="347"/>
      <c r="AB325" s="347"/>
      <c r="AC325" s="347"/>
      <c r="AD325" s="347"/>
      <c r="AE325" s="347"/>
      <c r="AF325" s="347"/>
      <c r="AG325" s="347"/>
      <c r="AH325" s="347"/>
      <c r="AI325" s="347"/>
      <c r="AJ325" s="347"/>
      <c r="AK325" s="347"/>
      <c r="AL325" s="347"/>
      <c r="AM325" s="347"/>
    </row>
    <row r="326" spans="1:39" ht="24">
      <c r="A326" s="3"/>
      <c r="B326" s="3" t="s">
        <v>134</v>
      </c>
      <c r="C326" s="3"/>
      <c r="D326" s="216"/>
      <c r="E326" s="243"/>
      <c r="F326" s="217"/>
    </row>
    <row r="327" spans="1:39" ht="14.25" customHeight="1">
      <c r="A327" s="3"/>
      <c r="B327" s="3" t="s">
        <v>133</v>
      </c>
      <c r="C327" s="3"/>
      <c r="D327" s="216"/>
      <c r="E327" s="243"/>
      <c r="F327" s="217"/>
    </row>
    <row r="328" spans="1:39" ht="36">
      <c r="A328" s="3"/>
      <c r="B328" s="3" t="s">
        <v>441</v>
      </c>
      <c r="C328" s="3"/>
      <c r="D328" s="216"/>
      <c r="E328" s="243"/>
      <c r="F328" s="217"/>
    </row>
    <row r="329" spans="1:39" ht="36">
      <c r="A329" s="3"/>
      <c r="B329" s="3" t="s">
        <v>336</v>
      </c>
      <c r="C329" s="3"/>
      <c r="D329" s="216"/>
      <c r="E329" s="243"/>
      <c r="F329" s="217"/>
    </row>
    <row r="330" spans="1:39" ht="36">
      <c r="A330" s="3"/>
      <c r="B330" s="3" t="s">
        <v>513</v>
      </c>
      <c r="C330" s="3"/>
      <c r="D330" s="216"/>
      <c r="E330" s="243"/>
      <c r="F330" s="217"/>
    </row>
    <row r="331" spans="1:39" ht="24">
      <c r="A331" s="3"/>
      <c r="B331" s="3" t="s">
        <v>248</v>
      </c>
      <c r="C331" s="3"/>
      <c r="D331" s="216"/>
      <c r="E331" s="243"/>
      <c r="F331" s="217"/>
    </row>
    <row r="332" spans="1:39" s="4" customFormat="1" ht="12">
      <c r="A332" s="344"/>
      <c r="B332" s="372" t="s">
        <v>398</v>
      </c>
      <c r="C332" s="345" t="s">
        <v>2</v>
      </c>
      <c r="D332" s="229">
        <v>1</v>
      </c>
      <c r="E332" s="245"/>
      <c r="F332" s="346">
        <f>D332*E332</f>
        <v>0</v>
      </c>
      <c r="G332" s="347"/>
      <c r="H332" s="347"/>
      <c r="I332" s="347"/>
      <c r="J332" s="347"/>
      <c r="K332" s="347"/>
      <c r="L332" s="347"/>
      <c r="M332" s="347"/>
      <c r="N332" s="347"/>
      <c r="O332" s="347"/>
      <c r="P332" s="347"/>
      <c r="Q332" s="347"/>
      <c r="R332" s="347"/>
      <c r="S332" s="347"/>
      <c r="T332" s="347"/>
      <c r="U332" s="347"/>
      <c r="V332" s="347"/>
      <c r="W332" s="347"/>
      <c r="X332" s="347"/>
      <c r="Y332" s="347"/>
      <c r="Z332" s="347"/>
      <c r="AA332" s="347"/>
      <c r="AB332" s="347"/>
      <c r="AC332" s="347"/>
      <c r="AD332" s="347"/>
      <c r="AE332" s="347"/>
      <c r="AF332" s="347"/>
      <c r="AG332" s="347"/>
      <c r="AH332" s="347"/>
      <c r="AI332" s="347"/>
      <c r="AJ332" s="347"/>
      <c r="AK332" s="347"/>
      <c r="AL332" s="347"/>
      <c r="AM332" s="347"/>
    </row>
    <row r="333" spans="1:39" s="4" customFormat="1" ht="12">
      <c r="A333" s="344"/>
      <c r="B333" s="372" t="s">
        <v>399</v>
      </c>
      <c r="C333" s="345" t="s">
        <v>2</v>
      </c>
      <c r="D333" s="229">
        <v>1</v>
      </c>
      <c r="E333" s="245"/>
      <c r="F333" s="346">
        <f>D333*E333</f>
        <v>0</v>
      </c>
      <c r="G333" s="347"/>
      <c r="H333" s="347"/>
      <c r="I333" s="347"/>
      <c r="J333" s="347"/>
      <c r="K333" s="347"/>
      <c r="L333" s="347"/>
      <c r="M333" s="347"/>
      <c r="N333" s="347"/>
      <c r="O333" s="347"/>
      <c r="P333" s="347"/>
      <c r="Q333" s="347"/>
      <c r="R333" s="347"/>
      <c r="S333" s="347"/>
      <c r="T333" s="347"/>
      <c r="U333" s="347"/>
      <c r="V333" s="347"/>
      <c r="W333" s="347"/>
      <c r="X333" s="347"/>
      <c r="Y333" s="347"/>
      <c r="Z333" s="347"/>
      <c r="AA333" s="347"/>
      <c r="AB333" s="347"/>
      <c r="AC333" s="347"/>
      <c r="AD333" s="347"/>
      <c r="AE333" s="347"/>
      <c r="AF333" s="347"/>
      <c r="AG333" s="347"/>
      <c r="AH333" s="347"/>
      <c r="AI333" s="347"/>
      <c r="AJ333" s="347"/>
      <c r="AK333" s="347"/>
      <c r="AL333" s="347"/>
      <c r="AM333" s="347"/>
    </row>
    <row r="334" spans="1:39" s="4" customFormat="1" ht="12">
      <c r="A334" s="344"/>
      <c r="B334" s="372" t="s">
        <v>400</v>
      </c>
      <c r="C334" s="345" t="s">
        <v>2</v>
      </c>
      <c r="D334" s="229">
        <v>1</v>
      </c>
      <c r="E334" s="245"/>
      <c r="F334" s="346">
        <f>D334*E334</f>
        <v>0</v>
      </c>
      <c r="G334" s="347"/>
      <c r="H334" s="347"/>
      <c r="I334" s="347"/>
      <c r="J334" s="347"/>
      <c r="K334" s="347"/>
      <c r="L334" s="347"/>
      <c r="M334" s="347"/>
      <c r="N334" s="347"/>
      <c r="O334" s="347"/>
      <c r="P334" s="347"/>
      <c r="Q334" s="347"/>
      <c r="R334" s="347"/>
      <c r="S334" s="347"/>
      <c r="T334" s="347"/>
      <c r="U334" s="347"/>
      <c r="V334" s="347"/>
      <c r="W334" s="347"/>
      <c r="X334" s="347"/>
      <c r="Y334" s="347"/>
      <c r="Z334" s="347"/>
      <c r="AA334" s="347"/>
      <c r="AB334" s="347"/>
      <c r="AC334" s="347"/>
      <c r="AD334" s="347"/>
      <c r="AE334" s="347"/>
      <c r="AF334" s="347"/>
      <c r="AG334" s="347"/>
      <c r="AH334" s="347"/>
      <c r="AI334" s="347"/>
      <c r="AJ334" s="347"/>
      <c r="AK334" s="347"/>
      <c r="AL334" s="347"/>
      <c r="AM334" s="347"/>
    </row>
    <row r="335" spans="1:39" s="2" customFormat="1" ht="12">
      <c r="A335" s="3"/>
      <c r="B335" s="220"/>
      <c r="C335" s="220"/>
      <c r="D335" s="228"/>
      <c r="E335" s="243"/>
      <c r="F335" s="217"/>
    </row>
    <row r="336" spans="1:39" ht="24">
      <c r="A336" s="337" t="s">
        <v>151</v>
      </c>
      <c r="B336" s="371" t="s">
        <v>1862</v>
      </c>
      <c r="C336" s="338"/>
      <c r="D336" s="225"/>
      <c r="E336" s="244"/>
      <c r="F336" s="339"/>
    </row>
    <row r="337" spans="1:39" s="4" customFormat="1" ht="24">
      <c r="A337" s="344"/>
      <c r="B337" s="344" t="s">
        <v>1864</v>
      </c>
      <c r="C337" s="344"/>
      <c r="D337" s="238"/>
      <c r="E337" s="245"/>
      <c r="F337" s="346"/>
      <c r="G337" s="347"/>
      <c r="H337" s="347"/>
      <c r="I337" s="347"/>
      <c r="J337" s="347"/>
      <c r="K337" s="347"/>
      <c r="L337" s="347"/>
      <c r="M337" s="347"/>
      <c r="N337" s="347"/>
      <c r="O337" s="347"/>
      <c r="P337" s="347"/>
      <c r="Q337" s="347"/>
      <c r="R337" s="347"/>
      <c r="S337" s="347"/>
      <c r="T337" s="347"/>
      <c r="U337" s="347"/>
      <c r="V337" s="347"/>
      <c r="W337" s="347"/>
      <c r="X337" s="347"/>
      <c r="Y337" s="347"/>
      <c r="Z337" s="347"/>
      <c r="AA337" s="347"/>
      <c r="AB337" s="347"/>
      <c r="AC337" s="347"/>
      <c r="AD337" s="347"/>
      <c r="AE337" s="347"/>
      <c r="AF337" s="347"/>
      <c r="AG337" s="347"/>
      <c r="AH337" s="347"/>
      <c r="AI337" s="347"/>
      <c r="AJ337" s="347"/>
      <c r="AK337" s="347"/>
      <c r="AL337" s="347"/>
      <c r="AM337" s="347"/>
    </row>
    <row r="338" spans="1:39" s="4" customFormat="1" ht="24">
      <c r="A338" s="344"/>
      <c r="B338" s="344" t="s">
        <v>1863</v>
      </c>
      <c r="C338" s="344"/>
      <c r="D338" s="238"/>
      <c r="E338" s="245"/>
      <c r="F338" s="346"/>
      <c r="G338" s="347"/>
      <c r="H338" s="347"/>
      <c r="I338" s="347"/>
      <c r="J338" s="347"/>
      <c r="K338" s="347"/>
      <c r="L338" s="347"/>
      <c r="M338" s="347"/>
      <c r="N338" s="347"/>
      <c r="O338" s="347"/>
      <c r="P338" s="347"/>
      <c r="Q338" s="347"/>
      <c r="R338" s="347"/>
      <c r="S338" s="347"/>
      <c r="T338" s="347"/>
      <c r="U338" s="347"/>
      <c r="V338" s="347"/>
      <c r="W338" s="347"/>
      <c r="X338" s="347"/>
      <c r="Y338" s="347"/>
      <c r="Z338" s="347"/>
      <c r="AA338" s="347"/>
      <c r="AB338" s="347"/>
      <c r="AC338" s="347"/>
      <c r="AD338" s="347"/>
      <c r="AE338" s="347"/>
      <c r="AF338" s="347"/>
      <c r="AG338" s="347"/>
      <c r="AH338" s="347"/>
      <c r="AI338" s="347"/>
      <c r="AJ338" s="347"/>
      <c r="AK338" s="347"/>
      <c r="AL338" s="347"/>
      <c r="AM338" s="347"/>
    </row>
    <row r="339" spans="1:39" s="4" customFormat="1" ht="36">
      <c r="A339" s="344"/>
      <c r="B339" s="344" t="s">
        <v>326</v>
      </c>
      <c r="C339" s="344"/>
      <c r="D339" s="238"/>
      <c r="E339" s="245"/>
      <c r="F339" s="346"/>
      <c r="G339" s="347"/>
      <c r="H339" s="347"/>
      <c r="I339" s="347"/>
      <c r="J339" s="347"/>
      <c r="K339" s="347"/>
      <c r="L339" s="347"/>
      <c r="M339" s="347"/>
      <c r="N339" s="347"/>
      <c r="O339" s="347"/>
      <c r="P339" s="347"/>
      <c r="Q339" s="347"/>
      <c r="R339" s="347"/>
      <c r="S339" s="347"/>
      <c r="T339" s="347"/>
      <c r="U339" s="347"/>
      <c r="V339" s="347"/>
      <c r="W339" s="347"/>
      <c r="X339" s="347"/>
      <c r="Y339" s="347"/>
      <c r="Z339" s="347"/>
      <c r="AA339" s="347"/>
      <c r="AB339" s="347"/>
      <c r="AC339" s="347"/>
      <c r="AD339" s="347"/>
      <c r="AE339" s="347"/>
      <c r="AF339" s="347"/>
      <c r="AG339" s="347"/>
      <c r="AH339" s="347"/>
      <c r="AI339" s="347"/>
      <c r="AJ339" s="347"/>
      <c r="AK339" s="347"/>
      <c r="AL339" s="347"/>
      <c r="AM339" s="347"/>
    </row>
    <row r="340" spans="1:39" s="4" customFormat="1" ht="36">
      <c r="A340" s="344"/>
      <c r="B340" s="344" t="s">
        <v>335</v>
      </c>
      <c r="C340" s="344"/>
      <c r="D340" s="238"/>
      <c r="E340" s="245"/>
      <c r="F340" s="346"/>
      <c r="G340" s="347"/>
      <c r="H340" s="347"/>
      <c r="I340" s="347"/>
      <c r="J340" s="347"/>
      <c r="K340" s="347"/>
      <c r="L340" s="347"/>
      <c r="M340" s="347"/>
      <c r="N340" s="347"/>
      <c r="O340" s="347"/>
      <c r="P340" s="347"/>
      <c r="Q340" s="347"/>
      <c r="R340" s="347"/>
      <c r="S340" s="347"/>
      <c r="T340" s="347"/>
      <c r="U340" s="347"/>
      <c r="V340" s="347"/>
      <c r="W340" s="347"/>
      <c r="X340" s="347"/>
      <c r="Y340" s="347"/>
      <c r="Z340" s="347"/>
      <c r="AA340" s="347"/>
      <c r="AB340" s="347"/>
      <c r="AC340" s="347"/>
      <c r="AD340" s="347"/>
      <c r="AE340" s="347"/>
      <c r="AF340" s="347"/>
      <c r="AG340" s="347"/>
      <c r="AH340" s="347"/>
      <c r="AI340" s="347"/>
      <c r="AJ340" s="347"/>
      <c r="AK340" s="347"/>
      <c r="AL340" s="347"/>
      <c r="AM340" s="347"/>
    </row>
    <row r="341" spans="1:39" ht="36">
      <c r="A341" s="3"/>
      <c r="B341" s="3" t="s">
        <v>135</v>
      </c>
      <c r="C341" s="3"/>
      <c r="D341" s="216"/>
      <c r="E341" s="243"/>
      <c r="F341" s="217"/>
    </row>
    <row r="342" spans="1:39" s="4" customFormat="1" ht="33" customHeight="1">
      <c r="A342" s="344"/>
      <c r="B342" s="344" t="s">
        <v>136</v>
      </c>
      <c r="C342" s="344"/>
      <c r="D342" s="238"/>
      <c r="E342" s="245"/>
      <c r="F342" s="346"/>
      <c r="G342" s="347"/>
      <c r="H342" s="347"/>
      <c r="I342" s="347"/>
      <c r="J342" s="347"/>
      <c r="K342" s="347"/>
      <c r="L342" s="347"/>
      <c r="M342" s="347"/>
      <c r="N342" s="347"/>
      <c r="O342" s="347"/>
      <c r="P342" s="347"/>
      <c r="Q342" s="347"/>
      <c r="R342" s="347"/>
      <c r="S342" s="347"/>
      <c r="T342" s="347"/>
      <c r="U342" s="347"/>
      <c r="V342" s="347"/>
      <c r="W342" s="347"/>
      <c r="X342" s="347"/>
      <c r="Y342" s="347"/>
      <c r="Z342" s="347"/>
      <c r="AA342" s="347"/>
      <c r="AB342" s="347"/>
      <c r="AC342" s="347"/>
      <c r="AD342" s="347"/>
      <c r="AE342" s="347"/>
      <c r="AF342" s="347"/>
      <c r="AG342" s="347"/>
      <c r="AH342" s="347"/>
      <c r="AI342" s="347"/>
      <c r="AJ342" s="347"/>
      <c r="AK342" s="347"/>
      <c r="AL342" s="347"/>
      <c r="AM342" s="347"/>
    </row>
    <row r="343" spans="1:39" s="4" customFormat="1" ht="51" customHeight="1">
      <c r="A343" s="344"/>
      <c r="B343" s="344" t="s">
        <v>518</v>
      </c>
      <c r="C343" s="344"/>
      <c r="D343" s="238"/>
      <c r="E343" s="245"/>
      <c r="F343" s="346"/>
      <c r="G343" s="347"/>
      <c r="H343" s="347"/>
      <c r="I343" s="347"/>
      <c r="J343" s="347"/>
      <c r="K343" s="347"/>
      <c r="L343" s="347"/>
      <c r="M343" s="347"/>
      <c r="N343" s="347"/>
      <c r="O343" s="347"/>
      <c r="P343" s="347"/>
      <c r="Q343" s="347"/>
      <c r="R343" s="347"/>
      <c r="S343" s="347"/>
      <c r="T343" s="347"/>
      <c r="U343" s="347"/>
      <c r="V343" s="347"/>
      <c r="W343" s="347"/>
      <c r="X343" s="347"/>
      <c r="Y343" s="347"/>
      <c r="Z343" s="347"/>
      <c r="AA343" s="347"/>
      <c r="AB343" s="347"/>
      <c r="AC343" s="347"/>
      <c r="AD343" s="347"/>
      <c r="AE343" s="347"/>
      <c r="AF343" s="347"/>
      <c r="AG343" s="347"/>
      <c r="AH343" s="347"/>
      <c r="AI343" s="347"/>
      <c r="AJ343" s="347"/>
      <c r="AK343" s="347"/>
      <c r="AL343" s="347"/>
      <c r="AM343" s="347"/>
    </row>
    <row r="344" spans="1:39" s="4" customFormat="1" ht="96">
      <c r="A344" s="344"/>
      <c r="B344" s="344" t="s">
        <v>521</v>
      </c>
      <c r="C344" s="344"/>
      <c r="D344" s="238"/>
      <c r="E344" s="245"/>
      <c r="F344" s="346"/>
      <c r="G344" s="347"/>
      <c r="H344" s="347"/>
      <c r="I344" s="347"/>
      <c r="J344" s="347"/>
      <c r="K344" s="347"/>
      <c r="L344" s="347"/>
      <c r="M344" s="347"/>
      <c r="N344" s="347"/>
      <c r="O344" s="347"/>
      <c r="P344" s="347"/>
      <c r="Q344" s="347"/>
      <c r="R344" s="347"/>
      <c r="S344" s="347"/>
      <c r="T344" s="347"/>
      <c r="U344" s="347"/>
      <c r="V344" s="347"/>
      <c r="W344" s="347"/>
      <c r="X344" s="347"/>
      <c r="Y344" s="347"/>
      <c r="Z344" s="347"/>
      <c r="AA344" s="347"/>
      <c r="AB344" s="347"/>
      <c r="AC344" s="347"/>
      <c r="AD344" s="347"/>
      <c r="AE344" s="347"/>
      <c r="AF344" s="347"/>
      <c r="AG344" s="347"/>
      <c r="AH344" s="347"/>
      <c r="AI344" s="347"/>
      <c r="AJ344" s="347"/>
      <c r="AK344" s="347"/>
      <c r="AL344" s="347"/>
      <c r="AM344" s="347"/>
    </row>
    <row r="345" spans="1:39" s="4" customFormat="1" ht="24">
      <c r="A345" s="344"/>
      <c r="B345" s="344" t="s">
        <v>134</v>
      </c>
      <c r="C345" s="344"/>
      <c r="D345" s="238"/>
      <c r="E345" s="245"/>
      <c r="F345" s="346"/>
      <c r="G345" s="347"/>
      <c r="H345" s="347"/>
      <c r="I345" s="347"/>
      <c r="J345" s="347"/>
      <c r="K345" s="347"/>
      <c r="L345" s="347"/>
      <c r="M345" s="347"/>
      <c r="N345" s="347"/>
      <c r="O345" s="347"/>
      <c r="P345" s="347"/>
      <c r="Q345" s="347"/>
      <c r="R345" s="347"/>
      <c r="S345" s="347"/>
      <c r="T345" s="347"/>
      <c r="U345" s="347"/>
      <c r="V345" s="347"/>
      <c r="W345" s="347"/>
      <c r="X345" s="347"/>
      <c r="Y345" s="347"/>
      <c r="Z345" s="347"/>
      <c r="AA345" s="347"/>
      <c r="AB345" s="347"/>
      <c r="AC345" s="347"/>
      <c r="AD345" s="347"/>
      <c r="AE345" s="347"/>
      <c r="AF345" s="347"/>
      <c r="AG345" s="347"/>
      <c r="AH345" s="347"/>
      <c r="AI345" s="347"/>
      <c r="AJ345" s="347"/>
      <c r="AK345" s="347"/>
      <c r="AL345" s="347"/>
      <c r="AM345" s="347"/>
    </row>
    <row r="346" spans="1:39" s="4" customFormat="1" ht="12">
      <c r="A346" s="344"/>
      <c r="B346" s="344" t="s">
        <v>133</v>
      </c>
      <c r="C346" s="344"/>
      <c r="D346" s="238"/>
      <c r="E346" s="245"/>
      <c r="F346" s="346"/>
      <c r="G346" s="347"/>
      <c r="H346" s="347"/>
      <c r="I346" s="347"/>
      <c r="J346" s="347"/>
      <c r="K346" s="347"/>
      <c r="L346" s="347"/>
      <c r="M346" s="347"/>
      <c r="N346" s="347"/>
      <c r="O346" s="347"/>
      <c r="P346" s="347"/>
      <c r="Q346" s="347"/>
      <c r="R346" s="347"/>
      <c r="S346" s="347"/>
      <c r="T346" s="347"/>
      <c r="U346" s="347"/>
      <c r="V346" s="347"/>
      <c r="W346" s="347"/>
      <c r="X346" s="347"/>
      <c r="Y346" s="347"/>
      <c r="Z346" s="347"/>
      <c r="AA346" s="347"/>
      <c r="AB346" s="347"/>
      <c r="AC346" s="347"/>
      <c r="AD346" s="347"/>
      <c r="AE346" s="347"/>
      <c r="AF346" s="347"/>
      <c r="AG346" s="347"/>
      <c r="AH346" s="347"/>
      <c r="AI346" s="347"/>
      <c r="AJ346" s="347"/>
      <c r="AK346" s="347"/>
      <c r="AL346" s="347"/>
      <c r="AM346" s="347"/>
    </row>
    <row r="347" spans="1:39" s="4" customFormat="1" ht="36">
      <c r="A347" s="344"/>
      <c r="B347" s="344" t="s">
        <v>441</v>
      </c>
      <c r="C347" s="344"/>
      <c r="D347" s="238"/>
      <c r="E347" s="245"/>
      <c r="F347" s="346"/>
      <c r="G347" s="347"/>
      <c r="H347" s="347"/>
      <c r="I347" s="347"/>
      <c r="J347" s="347"/>
      <c r="K347" s="347"/>
      <c r="L347" s="347"/>
      <c r="M347" s="347"/>
      <c r="N347" s="347"/>
      <c r="O347" s="347"/>
      <c r="P347" s="347"/>
      <c r="Q347" s="347"/>
      <c r="R347" s="347"/>
      <c r="S347" s="347"/>
      <c r="T347" s="347"/>
      <c r="U347" s="347"/>
      <c r="V347" s="347"/>
      <c r="W347" s="347"/>
      <c r="X347" s="347"/>
      <c r="Y347" s="347"/>
      <c r="Z347" s="347"/>
      <c r="AA347" s="347"/>
      <c r="AB347" s="347"/>
      <c r="AC347" s="347"/>
      <c r="AD347" s="347"/>
      <c r="AE347" s="347"/>
      <c r="AF347" s="347"/>
      <c r="AG347" s="347"/>
      <c r="AH347" s="347"/>
      <c r="AI347" s="347"/>
      <c r="AJ347" s="347"/>
      <c r="AK347" s="347"/>
      <c r="AL347" s="347"/>
      <c r="AM347" s="347"/>
    </row>
    <row r="348" spans="1:39" s="4" customFormat="1" ht="36">
      <c r="A348" s="344"/>
      <c r="B348" s="344" t="s">
        <v>359</v>
      </c>
      <c r="C348" s="344"/>
      <c r="D348" s="238"/>
      <c r="E348" s="245"/>
      <c r="F348" s="346"/>
      <c r="G348" s="347"/>
      <c r="H348" s="347"/>
      <c r="I348" s="347"/>
      <c r="J348" s="347"/>
      <c r="K348" s="347"/>
      <c r="L348" s="347"/>
      <c r="M348" s="347"/>
      <c r="N348" s="347"/>
      <c r="O348" s="347"/>
      <c r="P348" s="347"/>
      <c r="Q348" s="347"/>
      <c r="R348" s="347"/>
      <c r="S348" s="347"/>
      <c r="T348" s="347"/>
      <c r="U348" s="347"/>
      <c r="V348" s="347"/>
      <c r="W348" s="347"/>
      <c r="X348" s="347"/>
      <c r="Y348" s="347"/>
      <c r="Z348" s="347"/>
      <c r="AA348" s="347"/>
      <c r="AB348" s="347"/>
      <c r="AC348" s="347"/>
      <c r="AD348" s="347"/>
      <c r="AE348" s="347"/>
      <c r="AF348" s="347"/>
      <c r="AG348" s="347"/>
      <c r="AH348" s="347"/>
      <c r="AI348" s="347"/>
      <c r="AJ348" s="347"/>
      <c r="AK348" s="347"/>
      <c r="AL348" s="347"/>
      <c r="AM348" s="347"/>
    </row>
    <row r="349" spans="1:39" s="4" customFormat="1" ht="24">
      <c r="A349" s="344"/>
      <c r="B349" s="344" t="s">
        <v>248</v>
      </c>
      <c r="C349" s="344"/>
      <c r="D349" s="238"/>
      <c r="E349" s="245"/>
      <c r="F349" s="346"/>
      <c r="G349" s="347"/>
      <c r="H349" s="347"/>
      <c r="I349" s="347"/>
      <c r="J349" s="347"/>
      <c r="K349" s="347"/>
      <c r="L349" s="347"/>
      <c r="M349" s="347"/>
      <c r="N349" s="347"/>
      <c r="O349" s="347"/>
      <c r="P349" s="347"/>
      <c r="Q349" s="347"/>
      <c r="R349" s="347"/>
      <c r="S349" s="347"/>
      <c r="T349" s="347"/>
      <c r="U349" s="347"/>
      <c r="V349" s="347"/>
      <c r="W349" s="347"/>
      <c r="X349" s="347"/>
      <c r="Y349" s="347"/>
      <c r="Z349" s="347"/>
      <c r="AA349" s="347"/>
      <c r="AB349" s="347"/>
      <c r="AC349" s="347"/>
      <c r="AD349" s="347"/>
      <c r="AE349" s="347"/>
      <c r="AF349" s="347"/>
      <c r="AG349" s="347"/>
      <c r="AH349" s="347"/>
      <c r="AI349" s="347"/>
      <c r="AJ349" s="347"/>
      <c r="AK349" s="347"/>
      <c r="AL349" s="347"/>
      <c r="AM349" s="347"/>
    </row>
    <row r="350" spans="1:39" ht="12">
      <c r="A350" s="3"/>
      <c r="B350" s="283" t="s">
        <v>240</v>
      </c>
      <c r="C350" s="220" t="s">
        <v>2</v>
      </c>
      <c r="D350" s="228">
        <v>1</v>
      </c>
      <c r="E350" s="243"/>
      <c r="F350" s="217">
        <f>D350*E350</f>
        <v>0</v>
      </c>
    </row>
    <row r="351" spans="1:39" s="2" customFormat="1" ht="12">
      <c r="A351" s="3"/>
      <c r="B351" s="220"/>
      <c r="C351" s="220"/>
      <c r="D351" s="228"/>
      <c r="E351" s="243"/>
      <c r="F351" s="217"/>
    </row>
    <row r="352" spans="1:39" s="307" customFormat="1" ht="24">
      <c r="A352" s="337" t="s">
        <v>297</v>
      </c>
      <c r="B352" s="371" t="s">
        <v>501</v>
      </c>
      <c r="C352" s="338"/>
      <c r="D352" s="225"/>
      <c r="E352" s="244"/>
      <c r="F352" s="339"/>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row>
    <row r="353" spans="1:39" ht="12">
      <c r="A353" s="3"/>
      <c r="B353" s="3" t="s">
        <v>278</v>
      </c>
      <c r="C353" s="3"/>
      <c r="D353" s="216"/>
      <c r="E353" s="243"/>
      <c r="F353" s="217"/>
    </row>
    <row r="354" spans="1:39" ht="24">
      <c r="A354" s="3"/>
      <c r="B354" s="3" t="s">
        <v>280</v>
      </c>
      <c r="C354" s="3"/>
      <c r="D354" s="216"/>
      <c r="E354" s="243"/>
      <c r="F354" s="217"/>
    </row>
    <row r="355" spans="1:39" ht="24">
      <c r="A355" s="3"/>
      <c r="B355" s="3" t="s">
        <v>279</v>
      </c>
      <c r="C355" s="3"/>
      <c r="D355" s="216"/>
      <c r="E355" s="243"/>
      <c r="F355" s="217"/>
    </row>
    <row r="356" spans="1:39" ht="12">
      <c r="A356" s="3"/>
      <c r="B356" s="3" t="s">
        <v>277</v>
      </c>
      <c r="C356" s="3"/>
      <c r="D356" s="216"/>
      <c r="E356" s="243"/>
      <c r="F356" s="217"/>
    </row>
    <row r="357" spans="1:39" ht="24">
      <c r="A357" s="3"/>
      <c r="B357" s="3" t="s">
        <v>439</v>
      </c>
      <c r="C357" s="3"/>
      <c r="D357" s="216"/>
      <c r="E357" s="243"/>
      <c r="F357" s="217"/>
    </row>
    <row r="358" spans="1:39" ht="24">
      <c r="A358" s="3"/>
      <c r="B358" s="3" t="s">
        <v>351</v>
      </c>
      <c r="C358" s="3"/>
      <c r="D358" s="216"/>
      <c r="E358" s="243"/>
      <c r="F358" s="217"/>
    </row>
    <row r="359" spans="1:39" ht="24">
      <c r="A359" s="3"/>
      <c r="B359" s="3" t="s">
        <v>440</v>
      </c>
      <c r="C359" s="3"/>
      <c r="D359" s="216"/>
      <c r="E359" s="243"/>
      <c r="F359" s="217"/>
    </row>
    <row r="360" spans="1:39" ht="12">
      <c r="A360" s="3"/>
      <c r="B360" s="3" t="s">
        <v>236</v>
      </c>
      <c r="C360" s="3"/>
      <c r="D360" s="216"/>
      <c r="E360" s="243"/>
      <c r="F360" s="217"/>
    </row>
    <row r="361" spans="1:39" ht="36">
      <c r="A361" s="3"/>
      <c r="B361" s="3" t="s">
        <v>441</v>
      </c>
      <c r="C361" s="3"/>
      <c r="D361" s="216"/>
      <c r="E361" s="243"/>
      <c r="F361" s="217"/>
    </row>
    <row r="362" spans="1:39" ht="36">
      <c r="A362" s="3"/>
      <c r="B362" s="3" t="s">
        <v>359</v>
      </c>
      <c r="C362" s="3"/>
      <c r="D362" s="216"/>
      <c r="E362" s="243"/>
      <c r="F362" s="217"/>
    </row>
    <row r="363" spans="1:39" ht="24">
      <c r="A363" s="3"/>
      <c r="B363" s="3" t="s">
        <v>248</v>
      </c>
      <c r="C363" s="3"/>
      <c r="D363" s="216"/>
      <c r="E363" s="243"/>
      <c r="F363" s="217"/>
    </row>
    <row r="364" spans="1:39" s="4" customFormat="1" ht="12">
      <c r="A364" s="344"/>
      <c r="B364" s="372" t="s">
        <v>237</v>
      </c>
      <c r="C364" s="345" t="s">
        <v>2</v>
      </c>
      <c r="D364" s="229">
        <v>1</v>
      </c>
      <c r="E364" s="245"/>
      <c r="F364" s="346">
        <f>D364*E364</f>
        <v>0</v>
      </c>
      <c r="G364" s="347"/>
      <c r="H364" s="347"/>
      <c r="I364" s="347"/>
      <c r="J364" s="347"/>
      <c r="K364" s="347"/>
      <c r="L364" s="347"/>
      <c r="M364" s="347"/>
      <c r="N364" s="347"/>
      <c r="O364" s="347"/>
      <c r="P364" s="347"/>
      <c r="Q364" s="347"/>
      <c r="R364" s="347"/>
      <c r="S364" s="347"/>
      <c r="T364" s="347"/>
      <c r="U364" s="347"/>
      <c r="V364" s="347"/>
      <c r="W364" s="347"/>
      <c r="X364" s="347"/>
      <c r="Y364" s="347"/>
      <c r="Z364" s="347"/>
      <c r="AA364" s="347"/>
      <c r="AB364" s="347"/>
      <c r="AC364" s="347"/>
      <c r="AD364" s="347"/>
      <c r="AE364" s="347"/>
      <c r="AF364" s="347"/>
      <c r="AG364" s="347"/>
      <c r="AH364" s="347"/>
      <c r="AI364" s="347"/>
      <c r="AJ364" s="347"/>
      <c r="AK364" s="347"/>
      <c r="AL364" s="347"/>
      <c r="AM364" s="347"/>
    </row>
    <row r="365" spans="1:39" ht="12">
      <c r="A365" s="3"/>
      <c r="B365" s="283"/>
      <c r="C365" s="220"/>
      <c r="D365" s="228"/>
      <c r="E365" s="243"/>
      <c r="F365" s="217"/>
    </row>
    <row r="366" spans="1:39" s="307" customFormat="1" ht="24">
      <c r="A366" s="337" t="s">
        <v>298</v>
      </c>
      <c r="B366" s="371" t="s">
        <v>348</v>
      </c>
      <c r="C366" s="338"/>
      <c r="D366" s="225"/>
      <c r="E366" s="244"/>
      <c r="F366" s="339"/>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row>
    <row r="367" spans="1:39" ht="12">
      <c r="A367" s="3"/>
      <c r="B367" s="3" t="s">
        <v>278</v>
      </c>
      <c r="C367" s="3"/>
      <c r="D367" s="216"/>
      <c r="E367" s="243"/>
      <c r="F367" s="217"/>
    </row>
    <row r="368" spans="1:39" ht="24">
      <c r="A368" s="3"/>
      <c r="B368" s="3" t="s">
        <v>281</v>
      </c>
      <c r="C368" s="3"/>
      <c r="D368" s="216"/>
      <c r="E368" s="243"/>
      <c r="F368" s="217"/>
    </row>
    <row r="369" spans="1:39" ht="36">
      <c r="A369" s="3"/>
      <c r="B369" s="3" t="s">
        <v>401</v>
      </c>
      <c r="C369" s="3"/>
      <c r="D369" s="216"/>
      <c r="E369" s="243"/>
      <c r="F369" s="217"/>
    </row>
    <row r="370" spans="1:39" s="4" customFormat="1" ht="48">
      <c r="A370" s="349"/>
      <c r="B370" s="344" t="s">
        <v>282</v>
      </c>
      <c r="C370" s="344"/>
      <c r="D370" s="238"/>
      <c r="E370" s="245"/>
      <c r="F370" s="346"/>
      <c r="G370" s="347"/>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c r="AG370" s="347"/>
      <c r="AH370" s="347"/>
      <c r="AI370" s="347"/>
      <c r="AJ370" s="347"/>
      <c r="AK370" s="347"/>
      <c r="AL370" s="347"/>
      <c r="AM370" s="347"/>
    </row>
    <row r="371" spans="1:39" ht="24">
      <c r="A371" s="3"/>
      <c r="B371" s="3" t="s">
        <v>285</v>
      </c>
      <c r="C371" s="3"/>
      <c r="D371" s="216"/>
      <c r="E371" s="243"/>
      <c r="F371" s="217"/>
    </row>
    <row r="372" spans="1:39" ht="24">
      <c r="A372" s="3"/>
      <c r="B372" s="3" t="s">
        <v>350</v>
      </c>
      <c r="C372" s="3"/>
      <c r="D372" s="216"/>
      <c r="E372" s="243"/>
      <c r="F372" s="217"/>
    </row>
    <row r="373" spans="1:39" ht="24">
      <c r="A373" s="3"/>
      <c r="B373" s="3" t="s">
        <v>351</v>
      </c>
      <c r="C373" s="3"/>
      <c r="D373" s="216"/>
      <c r="E373" s="243"/>
      <c r="F373" s="217"/>
    </row>
    <row r="374" spans="1:39" ht="36">
      <c r="A374" s="3"/>
      <c r="B374" s="3" t="s">
        <v>136</v>
      </c>
      <c r="C374" s="3"/>
      <c r="D374" s="216"/>
      <c r="E374" s="243"/>
      <c r="F374" s="217"/>
    </row>
    <row r="375" spans="1:39" s="2" customFormat="1" ht="72">
      <c r="A375" s="3"/>
      <c r="B375" s="3" t="s">
        <v>502</v>
      </c>
      <c r="C375" s="3"/>
      <c r="D375" s="216"/>
      <c r="E375" s="243"/>
      <c r="F375" s="217"/>
    </row>
    <row r="376" spans="1:39" s="2" customFormat="1" ht="24">
      <c r="A376" s="3"/>
      <c r="B376" s="3" t="s">
        <v>517</v>
      </c>
      <c r="C376" s="3"/>
      <c r="D376" s="216"/>
      <c r="E376" s="243"/>
      <c r="F376" s="217"/>
    </row>
    <row r="377" spans="1:39" s="2" customFormat="1" ht="36">
      <c r="A377" s="3"/>
      <c r="B377" s="3" t="s">
        <v>132</v>
      </c>
      <c r="C377" s="3"/>
      <c r="D377" s="216"/>
      <c r="E377" s="243"/>
      <c r="F377" s="217"/>
    </row>
    <row r="378" spans="1:39" ht="12">
      <c r="A378" s="3"/>
      <c r="B378" s="3" t="s">
        <v>236</v>
      </c>
      <c r="C378" s="3"/>
      <c r="D378" s="216"/>
      <c r="E378" s="243"/>
      <c r="F378" s="217"/>
    </row>
    <row r="379" spans="1:39" ht="36">
      <c r="A379" s="3"/>
      <c r="B379" s="3" t="s">
        <v>441</v>
      </c>
      <c r="C379" s="3"/>
      <c r="D379" s="216"/>
      <c r="E379" s="243"/>
      <c r="F379" s="217"/>
    </row>
    <row r="380" spans="1:39" ht="36">
      <c r="A380" s="3"/>
      <c r="B380" s="3" t="s">
        <v>336</v>
      </c>
      <c r="C380" s="3"/>
      <c r="D380" s="216"/>
      <c r="E380" s="243"/>
      <c r="F380" s="217"/>
    </row>
    <row r="381" spans="1:39" ht="24">
      <c r="A381" s="3"/>
      <c r="B381" s="3" t="s">
        <v>248</v>
      </c>
      <c r="C381" s="3"/>
      <c r="D381" s="216"/>
      <c r="E381" s="243"/>
      <c r="F381" s="217"/>
    </row>
    <row r="382" spans="1:39" ht="12">
      <c r="A382" s="3"/>
      <c r="B382" s="283" t="s">
        <v>239</v>
      </c>
      <c r="C382" s="220" t="s">
        <v>2</v>
      </c>
      <c r="D382" s="228">
        <v>1</v>
      </c>
      <c r="E382" s="243"/>
      <c r="F382" s="217">
        <f>D382*E382</f>
        <v>0</v>
      </c>
    </row>
    <row r="383" spans="1:39" ht="12">
      <c r="A383" s="3"/>
      <c r="B383" s="283"/>
      <c r="C383" s="220"/>
      <c r="D383" s="228"/>
      <c r="E383" s="243"/>
      <c r="F383" s="217"/>
    </row>
    <row r="384" spans="1:39" s="307" customFormat="1" ht="27" customHeight="1">
      <c r="A384" s="337" t="s">
        <v>299</v>
      </c>
      <c r="B384" s="371" t="s">
        <v>291</v>
      </c>
      <c r="C384" s="338"/>
      <c r="D384" s="225"/>
      <c r="E384" s="244"/>
      <c r="F384" s="339"/>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spans="1:39" ht="18" customHeight="1">
      <c r="A385" s="3"/>
      <c r="B385" s="3" t="s">
        <v>278</v>
      </c>
      <c r="C385" s="3"/>
      <c r="D385" s="216"/>
      <c r="E385" s="243"/>
      <c r="F385" s="217"/>
    </row>
    <row r="386" spans="1:39" ht="24">
      <c r="A386" s="3"/>
      <c r="B386" s="3" t="s">
        <v>283</v>
      </c>
      <c r="C386" s="3"/>
      <c r="D386" s="216"/>
      <c r="E386" s="243"/>
      <c r="F386" s="217"/>
    </row>
    <row r="387" spans="1:39" ht="24">
      <c r="A387" s="3"/>
      <c r="B387" s="3" t="s">
        <v>402</v>
      </c>
      <c r="C387" s="3"/>
      <c r="D387" s="216"/>
      <c r="E387" s="243"/>
      <c r="F387" s="217"/>
    </row>
    <row r="388" spans="1:39" ht="24">
      <c r="A388" s="3"/>
      <c r="B388" s="3" t="s">
        <v>439</v>
      </c>
      <c r="C388" s="3"/>
      <c r="D388" s="216"/>
      <c r="E388" s="243"/>
      <c r="F388" s="217"/>
    </row>
    <row r="389" spans="1:39" ht="24">
      <c r="A389" s="3"/>
      <c r="B389" s="3" t="s">
        <v>351</v>
      </c>
      <c r="C389" s="3"/>
      <c r="D389" s="216"/>
      <c r="E389" s="243"/>
      <c r="F389" s="217"/>
    </row>
    <row r="390" spans="1:39" ht="36">
      <c r="A390" s="3"/>
      <c r="B390" s="3" t="s">
        <v>442</v>
      </c>
      <c r="C390" s="3"/>
      <c r="D390" s="216"/>
      <c r="E390" s="243"/>
      <c r="F390" s="217"/>
    </row>
    <row r="391" spans="1:39" ht="12">
      <c r="A391" s="3"/>
      <c r="B391" s="3" t="s">
        <v>236</v>
      </c>
      <c r="C391" s="3"/>
      <c r="D391" s="216"/>
      <c r="E391" s="243"/>
      <c r="F391" s="217"/>
    </row>
    <row r="392" spans="1:39" ht="36">
      <c r="A392" s="3"/>
      <c r="B392" s="3" t="s">
        <v>441</v>
      </c>
      <c r="C392" s="3"/>
      <c r="D392" s="216"/>
      <c r="E392" s="243"/>
      <c r="F392" s="217"/>
    </row>
    <row r="393" spans="1:39" ht="36">
      <c r="A393" s="3"/>
      <c r="B393" s="3" t="s">
        <v>336</v>
      </c>
      <c r="C393" s="3"/>
      <c r="D393" s="216"/>
      <c r="E393" s="243"/>
      <c r="F393" s="217"/>
    </row>
    <row r="394" spans="1:39" ht="24">
      <c r="A394" s="3"/>
      <c r="B394" s="3" t="s">
        <v>248</v>
      </c>
      <c r="C394" s="3"/>
      <c r="D394" s="216"/>
      <c r="E394" s="243"/>
      <c r="F394" s="217"/>
    </row>
    <row r="395" spans="1:39" ht="12">
      <c r="A395" s="3"/>
      <c r="B395" s="283" t="s">
        <v>238</v>
      </c>
      <c r="C395" s="220" t="s">
        <v>2</v>
      </c>
      <c r="D395" s="228">
        <v>1</v>
      </c>
      <c r="E395" s="243"/>
      <c r="F395" s="217">
        <f>D395*E395</f>
        <v>0</v>
      </c>
    </row>
    <row r="396" spans="1:39" ht="12">
      <c r="A396" s="3"/>
      <c r="B396" s="283"/>
      <c r="C396" s="220"/>
      <c r="D396" s="228"/>
      <c r="E396" s="243"/>
      <c r="F396" s="217"/>
    </row>
    <row r="397" spans="1:39" s="307" customFormat="1" ht="15.75" customHeight="1">
      <c r="A397" s="337" t="s">
        <v>300</v>
      </c>
      <c r="B397" s="371" t="s">
        <v>347</v>
      </c>
      <c r="C397" s="338"/>
      <c r="D397" s="225"/>
      <c r="E397" s="244"/>
      <c r="F397" s="339"/>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spans="1:39" ht="21.75" customHeight="1">
      <c r="A398" s="3"/>
      <c r="B398" s="3" t="s">
        <v>276</v>
      </c>
      <c r="C398" s="3"/>
      <c r="D398" s="216"/>
      <c r="E398" s="243"/>
      <c r="F398" s="217"/>
    </row>
    <row r="399" spans="1:39" ht="25.5" customHeight="1">
      <c r="A399" s="3"/>
      <c r="B399" s="3" t="s">
        <v>443</v>
      </c>
      <c r="C399" s="3"/>
      <c r="D399" s="216"/>
      <c r="E399" s="243"/>
      <c r="F399" s="217"/>
    </row>
    <row r="400" spans="1:39" ht="36" customHeight="1">
      <c r="A400" s="3"/>
      <c r="B400" s="3" t="s">
        <v>403</v>
      </c>
      <c r="C400" s="3"/>
      <c r="D400" s="216"/>
      <c r="E400" s="243"/>
      <c r="F400" s="217"/>
    </row>
    <row r="401" spans="1:6" ht="48" customHeight="1">
      <c r="A401" s="3"/>
      <c r="B401" s="344" t="s">
        <v>284</v>
      </c>
      <c r="C401" s="3"/>
      <c r="D401" s="216"/>
      <c r="E401" s="243"/>
      <c r="F401" s="217"/>
    </row>
    <row r="402" spans="1:6" ht="18" customHeight="1">
      <c r="A402" s="3"/>
      <c r="B402" s="3" t="s">
        <v>285</v>
      </c>
      <c r="C402" s="3"/>
      <c r="D402" s="216"/>
      <c r="E402" s="243"/>
      <c r="F402" s="217"/>
    </row>
    <row r="403" spans="1:6" ht="24">
      <c r="A403" s="3"/>
      <c r="B403" s="3" t="s">
        <v>351</v>
      </c>
      <c r="C403" s="3"/>
      <c r="D403" s="216"/>
      <c r="E403" s="243"/>
      <c r="F403" s="217"/>
    </row>
    <row r="404" spans="1:6" ht="24">
      <c r="A404" s="3"/>
      <c r="B404" s="3" t="s">
        <v>439</v>
      </c>
      <c r="C404" s="3"/>
      <c r="D404" s="216"/>
      <c r="E404" s="243"/>
      <c r="F404" s="217"/>
    </row>
    <row r="405" spans="1:6" ht="25.5" customHeight="1">
      <c r="A405" s="3"/>
      <c r="B405" s="3" t="s">
        <v>438</v>
      </c>
      <c r="C405" s="3"/>
      <c r="D405" s="216"/>
      <c r="E405" s="243"/>
      <c r="F405" s="217"/>
    </row>
    <row r="406" spans="1:6" s="2" customFormat="1" ht="70.5" customHeight="1">
      <c r="A406" s="3"/>
      <c r="B406" s="3" t="s">
        <v>502</v>
      </c>
      <c r="C406" s="3"/>
      <c r="D406" s="216"/>
      <c r="E406" s="243"/>
      <c r="F406" s="217"/>
    </row>
    <row r="407" spans="1:6" ht="39" customHeight="1">
      <c r="A407" s="3"/>
      <c r="B407" s="3" t="s">
        <v>132</v>
      </c>
      <c r="C407" s="3"/>
      <c r="D407" s="216"/>
      <c r="E407" s="243"/>
      <c r="F407" s="217"/>
    </row>
    <row r="408" spans="1:6" s="2" customFormat="1" ht="12">
      <c r="A408" s="3"/>
      <c r="B408" s="3" t="s">
        <v>236</v>
      </c>
      <c r="C408" s="3"/>
      <c r="D408" s="216"/>
      <c r="E408" s="243"/>
      <c r="F408" s="217"/>
    </row>
    <row r="409" spans="1:6" ht="36">
      <c r="A409" s="3"/>
      <c r="B409" s="3" t="s">
        <v>441</v>
      </c>
      <c r="C409" s="3"/>
      <c r="D409" s="216"/>
      <c r="E409" s="243"/>
      <c r="F409" s="217"/>
    </row>
    <row r="410" spans="1:6" ht="36">
      <c r="A410" s="3"/>
      <c r="B410" s="3" t="s">
        <v>336</v>
      </c>
      <c r="C410" s="3"/>
      <c r="D410" s="216"/>
      <c r="E410" s="243"/>
      <c r="F410" s="217"/>
    </row>
    <row r="411" spans="1:6" s="2" customFormat="1" ht="24">
      <c r="A411" s="3"/>
      <c r="B411" s="3" t="s">
        <v>248</v>
      </c>
      <c r="C411" s="3"/>
      <c r="D411" s="216"/>
      <c r="E411" s="243"/>
      <c r="F411" s="217"/>
    </row>
    <row r="412" spans="1:6" s="2" customFormat="1" ht="12">
      <c r="A412" s="3"/>
      <c r="B412" s="3"/>
      <c r="C412" s="3"/>
      <c r="D412" s="216"/>
      <c r="E412" s="243"/>
      <c r="F412" s="217"/>
    </row>
    <row r="413" spans="1:6" ht="12">
      <c r="A413" s="3"/>
      <c r="B413" s="283" t="s">
        <v>286</v>
      </c>
      <c r="C413" s="220" t="s">
        <v>2</v>
      </c>
      <c r="D413" s="228">
        <v>1</v>
      </c>
      <c r="E413" s="243"/>
      <c r="F413" s="217">
        <f>D413*E413</f>
        <v>0</v>
      </c>
    </row>
    <row r="414" spans="1:6" ht="12">
      <c r="A414" s="3"/>
      <c r="B414" s="283"/>
      <c r="C414" s="220"/>
      <c r="D414" s="228"/>
      <c r="E414" s="243"/>
      <c r="F414" s="217"/>
    </row>
    <row r="415" spans="1:6" s="2" customFormat="1" ht="12">
      <c r="A415" s="373" t="s">
        <v>267</v>
      </c>
      <c r="B415" s="283"/>
      <c r="C415" s="220"/>
      <c r="D415" s="228"/>
      <c r="E415" s="243"/>
      <c r="F415" s="217"/>
    </row>
    <row r="416" spans="1:6" s="2" customFormat="1" ht="12">
      <c r="A416" s="373"/>
      <c r="B416" s="283"/>
      <c r="C416" s="220"/>
      <c r="D416" s="228"/>
      <c r="E416" s="243"/>
      <c r="F416" s="217"/>
    </row>
    <row r="417" spans="1:39" s="309" customFormat="1" ht="15.75" customHeight="1">
      <c r="A417" s="337" t="s">
        <v>301</v>
      </c>
      <c r="B417" s="337" t="s">
        <v>244</v>
      </c>
      <c r="C417" s="337"/>
      <c r="D417" s="232"/>
      <c r="E417" s="246"/>
      <c r="F417" s="353"/>
      <c r="G417" s="308"/>
      <c r="H417" s="308"/>
      <c r="I417" s="308"/>
      <c r="J417" s="308"/>
      <c r="K417" s="308"/>
      <c r="L417" s="308"/>
      <c r="M417" s="308"/>
      <c r="N417" s="308"/>
      <c r="O417" s="308"/>
      <c r="P417" s="308"/>
      <c r="Q417" s="308"/>
      <c r="R417" s="308"/>
      <c r="S417" s="308"/>
      <c r="T417" s="308"/>
      <c r="U417" s="308"/>
      <c r="V417" s="308"/>
      <c r="W417" s="308"/>
      <c r="X417" s="308"/>
      <c r="Y417" s="308"/>
      <c r="Z417" s="308"/>
      <c r="AA417" s="308"/>
      <c r="AB417" s="308"/>
      <c r="AC417" s="308"/>
      <c r="AD417" s="308"/>
      <c r="AE417" s="308"/>
      <c r="AF417" s="308"/>
      <c r="AG417" s="308"/>
      <c r="AH417" s="308"/>
      <c r="AI417" s="308"/>
      <c r="AJ417" s="308"/>
      <c r="AK417" s="308"/>
      <c r="AL417" s="308"/>
      <c r="AM417" s="308"/>
    </row>
    <row r="418" spans="1:39" s="2" customFormat="1" ht="24">
      <c r="A418" s="3"/>
      <c r="B418" s="3" t="s">
        <v>444</v>
      </c>
      <c r="C418" s="3"/>
      <c r="D418" s="216"/>
      <c r="E418" s="243"/>
      <c r="F418" s="217"/>
    </row>
    <row r="419" spans="1:39" ht="36">
      <c r="A419" s="3"/>
      <c r="B419" s="3" t="s">
        <v>228</v>
      </c>
      <c r="C419" s="3"/>
      <c r="D419" s="216"/>
      <c r="E419" s="243"/>
      <c r="F419" s="217"/>
    </row>
    <row r="420" spans="1:39" ht="12">
      <c r="A420" s="3"/>
      <c r="B420" s="3" t="s">
        <v>129</v>
      </c>
      <c r="C420" s="3"/>
      <c r="D420" s="216"/>
      <c r="E420" s="243"/>
      <c r="F420" s="217"/>
    </row>
    <row r="421" spans="1:39" ht="36">
      <c r="A421" s="3"/>
      <c r="B421" s="3" t="s">
        <v>130</v>
      </c>
      <c r="C421" s="3"/>
      <c r="D421" s="216"/>
      <c r="E421" s="243"/>
      <c r="F421" s="217"/>
    </row>
    <row r="422" spans="1:39" ht="12">
      <c r="A422" s="3"/>
      <c r="B422" s="3"/>
      <c r="C422" s="220" t="s">
        <v>2</v>
      </c>
      <c r="D422" s="228">
        <v>1</v>
      </c>
      <c r="E422" s="243"/>
      <c r="F422" s="217">
        <f>D422*E422</f>
        <v>0</v>
      </c>
    </row>
    <row r="423" spans="1:39" s="2" customFormat="1" ht="12">
      <c r="A423" s="3"/>
      <c r="B423" s="3"/>
      <c r="C423" s="220"/>
      <c r="D423" s="228"/>
      <c r="E423" s="243"/>
      <c r="F423" s="217"/>
    </row>
    <row r="424" spans="1:39" s="307" customFormat="1" ht="25.5">
      <c r="A424" s="337" t="s">
        <v>302</v>
      </c>
      <c r="B424" s="337" t="s">
        <v>503</v>
      </c>
      <c r="C424" s="337"/>
      <c r="D424" s="337"/>
      <c r="E424" s="246"/>
      <c r="F424" s="339"/>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spans="1:39" s="4" customFormat="1" ht="24">
      <c r="A425" s="344"/>
      <c r="B425" s="344" t="s">
        <v>349</v>
      </c>
      <c r="C425" s="344"/>
      <c r="D425" s="238"/>
      <c r="E425" s="245"/>
      <c r="F425" s="346"/>
      <c r="G425" s="347"/>
      <c r="H425" s="347"/>
      <c r="I425" s="347"/>
      <c r="J425" s="347"/>
      <c r="K425" s="347"/>
      <c r="L425" s="347"/>
      <c r="M425" s="347"/>
      <c r="N425" s="347"/>
      <c r="O425" s="347"/>
      <c r="P425" s="347"/>
      <c r="Q425" s="347"/>
      <c r="R425" s="347"/>
      <c r="S425" s="347"/>
      <c r="T425" s="347"/>
      <c r="U425" s="347"/>
      <c r="V425" s="347"/>
      <c r="W425" s="347"/>
      <c r="X425" s="347"/>
      <c r="Y425" s="347"/>
      <c r="Z425" s="347"/>
      <c r="AA425" s="347"/>
      <c r="AB425" s="347"/>
      <c r="AC425" s="347"/>
      <c r="AD425" s="347"/>
      <c r="AE425" s="347"/>
      <c r="AF425" s="347"/>
      <c r="AG425" s="347"/>
      <c r="AH425" s="347"/>
      <c r="AI425" s="347"/>
      <c r="AJ425" s="347"/>
      <c r="AK425" s="347"/>
      <c r="AL425" s="347"/>
      <c r="AM425" s="347"/>
    </row>
    <row r="426" spans="1:39" s="4" customFormat="1" ht="24">
      <c r="A426" s="344"/>
      <c r="B426" s="344" t="s">
        <v>340</v>
      </c>
      <c r="C426" s="344"/>
      <c r="D426" s="238"/>
      <c r="E426" s="245"/>
      <c r="F426" s="346"/>
      <c r="G426" s="347"/>
      <c r="H426" s="347"/>
      <c r="I426" s="347"/>
      <c r="J426" s="347"/>
      <c r="K426" s="347"/>
      <c r="L426" s="347"/>
      <c r="M426" s="347"/>
      <c r="N426" s="347"/>
      <c r="O426" s="347"/>
      <c r="P426" s="347"/>
      <c r="Q426" s="347"/>
      <c r="R426" s="347"/>
      <c r="S426" s="347"/>
      <c r="T426" s="347"/>
      <c r="U426" s="347"/>
      <c r="V426" s="347"/>
      <c r="W426" s="347"/>
      <c r="X426" s="347"/>
      <c r="Y426" s="347"/>
      <c r="Z426" s="347"/>
      <c r="AA426" s="347"/>
      <c r="AB426" s="347"/>
      <c r="AC426" s="347"/>
      <c r="AD426" s="347"/>
      <c r="AE426" s="347"/>
      <c r="AF426" s="347"/>
      <c r="AG426" s="347"/>
      <c r="AH426" s="347"/>
      <c r="AI426" s="347"/>
      <c r="AJ426" s="347"/>
      <c r="AK426" s="347"/>
      <c r="AL426" s="347"/>
      <c r="AM426" s="347"/>
    </row>
    <row r="427" spans="1:39" s="4" customFormat="1" ht="24">
      <c r="A427" s="344"/>
      <c r="B427" s="344" t="s">
        <v>344</v>
      </c>
      <c r="C427" s="344"/>
      <c r="D427" s="238"/>
      <c r="E427" s="245"/>
      <c r="F427" s="346"/>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c r="AE427" s="347"/>
      <c r="AF427" s="347"/>
      <c r="AG427" s="347"/>
      <c r="AH427" s="347"/>
      <c r="AI427" s="347"/>
      <c r="AJ427" s="347"/>
      <c r="AK427" s="347"/>
      <c r="AL427" s="347"/>
      <c r="AM427" s="347"/>
    </row>
    <row r="428" spans="1:39" s="4" customFormat="1" ht="13.5" customHeight="1">
      <c r="A428" s="344"/>
      <c r="B428" s="344" t="s">
        <v>341</v>
      </c>
      <c r="C428" s="344"/>
      <c r="D428" s="238"/>
      <c r="E428" s="245"/>
      <c r="F428" s="346"/>
      <c r="G428" s="347"/>
      <c r="H428" s="347"/>
      <c r="I428" s="347"/>
      <c r="J428" s="347"/>
      <c r="K428" s="347"/>
      <c r="L428" s="347"/>
      <c r="M428" s="347"/>
      <c r="N428" s="347"/>
      <c r="O428" s="347"/>
      <c r="P428" s="347"/>
      <c r="Q428" s="347"/>
      <c r="R428" s="347"/>
      <c r="S428" s="347"/>
      <c r="T428" s="347"/>
      <c r="U428" s="347"/>
      <c r="V428" s="347"/>
      <c r="W428" s="347"/>
      <c r="X428" s="347"/>
      <c r="Y428" s="347"/>
      <c r="Z428" s="347"/>
      <c r="AA428" s="347"/>
      <c r="AB428" s="347"/>
      <c r="AC428" s="347"/>
      <c r="AD428" s="347"/>
      <c r="AE428" s="347"/>
      <c r="AF428" s="347"/>
      <c r="AG428" s="347"/>
      <c r="AH428" s="347"/>
      <c r="AI428" s="347"/>
      <c r="AJ428" s="347"/>
      <c r="AK428" s="347"/>
      <c r="AL428" s="347"/>
      <c r="AM428" s="347"/>
    </row>
    <row r="429" spans="1:39" s="4" customFormat="1" ht="24">
      <c r="A429" s="344"/>
      <c r="B429" s="344" t="s">
        <v>342</v>
      </c>
      <c r="C429" s="344"/>
      <c r="D429" s="238"/>
      <c r="E429" s="245"/>
      <c r="F429" s="346"/>
      <c r="G429" s="347"/>
      <c r="H429" s="347"/>
      <c r="I429" s="347"/>
      <c r="J429" s="347"/>
      <c r="K429" s="347"/>
      <c r="L429" s="347"/>
      <c r="M429" s="347"/>
      <c r="N429" s="347"/>
      <c r="O429" s="347"/>
      <c r="P429" s="347"/>
      <c r="Q429" s="347"/>
      <c r="R429" s="347"/>
      <c r="S429" s="347"/>
      <c r="T429" s="347"/>
      <c r="U429" s="347"/>
      <c r="V429" s="347"/>
      <c r="W429" s="347"/>
      <c r="X429" s="347"/>
      <c r="Y429" s="347"/>
      <c r="Z429" s="347"/>
      <c r="AA429" s="347"/>
      <c r="AB429" s="347"/>
      <c r="AC429" s="347"/>
      <c r="AD429" s="347"/>
      <c r="AE429" s="347"/>
      <c r="AF429" s="347"/>
      <c r="AG429" s="347"/>
      <c r="AH429" s="347"/>
      <c r="AI429" s="347"/>
      <c r="AJ429" s="347"/>
      <c r="AK429" s="347"/>
      <c r="AL429" s="347"/>
      <c r="AM429" s="347"/>
    </row>
    <row r="430" spans="1:39" s="4" customFormat="1" ht="36">
      <c r="A430" s="344"/>
      <c r="B430" s="344" t="s">
        <v>499</v>
      </c>
      <c r="C430" s="344"/>
      <c r="D430" s="238"/>
      <c r="E430" s="245"/>
      <c r="F430" s="346"/>
      <c r="G430" s="347"/>
      <c r="H430" s="347"/>
      <c r="I430" s="347"/>
      <c r="J430" s="347"/>
      <c r="K430" s="347"/>
      <c r="L430" s="347"/>
      <c r="M430" s="347"/>
      <c r="N430" s="347"/>
      <c r="O430" s="347"/>
      <c r="P430" s="347"/>
      <c r="Q430" s="347"/>
      <c r="R430" s="347"/>
      <c r="S430" s="347"/>
      <c r="T430" s="347"/>
      <c r="U430" s="347"/>
      <c r="V430" s="347"/>
      <c r="W430" s="347"/>
      <c r="X430" s="347"/>
      <c r="Y430" s="347"/>
      <c r="Z430" s="347"/>
      <c r="AA430" s="347"/>
      <c r="AB430" s="347"/>
      <c r="AC430" s="347"/>
      <c r="AD430" s="347"/>
      <c r="AE430" s="347"/>
      <c r="AF430" s="347"/>
      <c r="AG430" s="347"/>
      <c r="AH430" s="347"/>
      <c r="AI430" s="347"/>
      <c r="AJ430" s="347"/>
      <c r="AK430" s="347"/>
      <c r="AL430" s="347"/>
      <c r="AM430" s="347"/>
    </row>
    <row r="431" spans="1:39" s="4" customFormat="1" ht="24">
      <c r="A431" s="344"/>
      <c r="B431" s="344" t="s">
        <v>345</v>
      </c>
      <c r="C431" s="344"/>
      <c r="D431" s="238"/>
      <c r="E431" s="245"/>
      <c r="F431" s="346"/>
      <c r="G431" s="347"/>
      <c r="H431" s="347"/>
      <c r="I431" s="347"/>
      <c r="J431" s="347"/>
      <c r="K431" s="347"/>
      <c r="L431" s="347"/>
      <c r="M431" s="347"/>
      <c r="N431" s="347"/>
      <c r="O431" s="347"/>
      <c r="P431" s="347"/>
      <c r="Q431" s="347"/>
      <c r="R431" s="347"/>
      <c r="S431" s="347"/>
      <c r="T431" s="347"/>
      <c r="U431" s="347"/>
      <c r="V431" s="347"/>
      <c r="W431" s="347"/>
      <c r="X431" s="347"/>
      <c r="Y431" s="347"/>
      <c r="Z431" s="347"/>
      <c r="AA431" s="347"/>
      <c r="AB431" s="347"/>
      <c r="AC431" s="347"/>
      <c r="AD431" s="347"/>
      <c r="AE431" s="347"/>
      <c r="AF431" s="347"/>
      <c r="AG431" s="347"/>
      <c r="AH431" s="347"/>
      <c r="AI431" s="347"/>
      <c r="AJ431" s="347"/>
      <c r="AK431" s="347"/>
      <c r="AL431" s="347"/>
      <c r="AM431" s="347"/>
    </row>
    <row r="432" spans="1:39" s="4" customFormat="1" ht="12">
      <c r="A432" s="344"/>
      <c r="B432" s="344" t="s">
        <v>343</v>
      </c>
      <c r="C432" s="344"/>
      <c r="D432" s="238"/>
      <c r="E432" s="245"/>
      <c r="F432" s="346"/>
      <c r="G432" s="347"/>
      <c r="H432" s="347"/>
      <c r="I432" s="347"/>
      <c r="J432" s="347"/>
      <c r="K432" s="347"/>
      <c r="L432" s="347"/>
      <c r="M432" s="347"/>
      <c r="N432" s="347"/>
      <c r="O432" s="347"/>
      <c r="P432" s="347"/>
      <c r="Q432" s="347"/>
      <c r="R432" s="347"/>
      <c r="S432" s="347"/>
      <c r="T432" s="347"/>
      <c r="U432" s="347"/>
      <c r="V432" s="347"/>
      <c r="W432" s="347"/>
      <c r="X432" s="347"/>
      <c r="Y432" s="347"/>
      <c r="Z432" s="347"/>
      <c r="AA432" s="347"/>
      <c r="AB432" s="347"/>
      <c r="AC432" s="347"/>
      <c r="AD432" s="347"/>
      <c r="AE432" s="347"/>
      <c r="AF432" s="347"/>
      <c r="AG432" s="347"/>
      <c r="AH432" s="347"/>
      <c r="AI432" s="347"/>
      <c r="AJ432" s="347"/>
      <c r="AK432" s="347"/>
      <c r="AL432" s="347"/>
      <c r="AM432" s="347"/>
    </row>
    <row r="433" spans="1:39" s="4" customFormat="1" ht="36">
      <c r="A433" s="344"/>
      <c r="B433" s="344" t="s">
        <v>131</v>
      </c>
      <c r="C433" s="344"/>
      <c r="D433" s="238"/>
      <c r="E433" s="245"/>
      <c r="F433" s="346"/>
      <c r="G433" s="347"/>
      <c r="H433" s="347"/>
      <c r="I433" s="347"/>
      <c r="J433" s="347"/>
      <c r="K433" s="347"/>
      <c r="L433" s="347"/>
      <c r="M433" s="347"/>
      <c r="N433" s="347"/>
      <c r="O433" s="347"/>
      <c r="P433" s="347"/>
      <c r="Q433" s="347"/>
      <c r="R433" s="347"/>
      <c r="S433" s="347"/>
      <c r="T433" s="347"/>
      <c r="U433" s="347"/>
      <c r="V433" s="347"/>
      <c r="W433" s="347"/>
      <c r="X433" s="347"/>
      <c r="Y433" s="347"/>
      <c r="Z433" s="347"/>
      <c r="AA433" s="347"/>
      <c r="AB433" s="347"/>
      <c r="AC433" s="347"/>
      <c r="AD433" s="347"/>
      <c r="AE433" s="347"/>
      <c r="AF433" s="347"/>
      <c r="AG433" s="347"/>
      <c r="AH433" s="347"/>
      <c r="AI433" s="347"/>
      <c r="AJ433" s="347"/>
      <c r="AK433" s="347"/>
      <c r="AL433" s="347"/>
      <c r="AM433" s="347"/>
    </row>
    <row r="434" spans="1:39" s="4" customFormat="1" ht="24">
      <c r="A434" s="344"/>
      <c r="B434" s="344" t="s">
        <v>439</v>
      </c>
      <c r="C434" s="344"/>
      <c r="D434" s="238"/>
      <c r="E434" s="245"/>
      <c r="F434" s="346"/>
      <c r="G434" s="347"/>
      <c r="H434" s="347"/>
      <c r="I434" s="347"/>
      <c r="J434" s="347"/>
      <c r="K434" s="347"/>
      <c r="L434" s="347"/>
      <c r="M434" s="347"/>
      <c r="N434" s="347"/>
      <c r="O434" s="347"/>
      <c r="P434" s="347"/>
      <c r="Q434" s="347"/>
      <c r="R434" s="347"/>
      <c r="S434" s="347"/>
      <c r="T434" s="347"/>
      <c r="U434" s="347"/>
      <c r="V434" s="347"/>
      <c r="W434" s="347"/>
      <c r="X434" s="347"/>
      <c r="Y434" s="347"/>
      <c r="Z434" s="347"/>
      <c r="AA434" s="347"/>
      <c r="AB434" s="347"/>
      <c r="AC434" s="347"/>
      <c r="AD434" s="347"/>
      <c r="AE434" s="347"/>
      <c r="AF434" s="347"/>
      <c r="AG434" s="347"/>
      <c r="AH434" s="347"/>
      <c r="AI434" s="347"/>
      <c r="AJ434" s="347"/>
      <c r="AK434" s="347"/>
      <c r="AL434" s="347"/>
      <c r="AM434" s="347"/>
    </row>
    <row r="435" spans="1:39" s="4" customFormat="1" ht="24">
      <c r="A435" s="344"/>
      <c r="B435" s="344" t="s">
        <v>351</v>
      </c>
      <c r="C435" s="344"/>
      <c r="D435" s="238"/>
      <c r="E435" s="245"/>
      <c r="F435" s="346"/>
      <c r="G435" s="347"/>
      <c r="H435" s="347"/>
      <c r="I435" s="347"/>
      <c r="J435" s="347"/>
      <c r="K435" s="347"/>
      <c r="L435" s="347"/>
      <c r="M435" s="347"/>
      <c r="N435" s="347"/>
      <c r="O435" s="347"/>
      <c r="P435" s="347"/>
      <c r="Q435" s="347"/>
      <c r="R435" s="347"/>
      <c r="S435" s="347"/>
      <c r="T435" s="347"/>
      <c r="U435" s="347"/>
      <c r="V435" s="347"/>
      <c r="W435" s="347"/>
      <c r="X435" s="347"/>
      <c r="Y435" s="347"/>
      <c r="Z435" s="347"/>
      <c r="AA435" s="347"/>
      <c r="AB435" s="347"/>
      <c r="AC435" s="347"/>
      <c r="AD435" s="347"/>
      <c r="AE435" s="347"/>
      <c r="AF435" s="347"/>
      <c r="AG435" s="347"/>
      <c r="AH435" s="347"/>
      <c r="AI435" s="347"/>
      <c r="AJ435" s="347"/>
      <c r="AK435" s="347"/>
      <c r="AL435" s="347"/>
      <c r="AM435" s="347"/>
    </row>
    <row r="436" spans="1:39" s="4" customFormat="1" ht="72">
      <c r="A436" s="344"/>
      <c r="B436" s="344" t="s">
        <v>346</v>
      </c>
      <c r="C436" s="344"/>
      <c r="D436" s="238"/>
      <c r="E436" s="245"/>
      <c r="F436" s="346"/>
      <c r="G436" s="347"/>
      <c r="H436" s="347"/>
      <c r="I436" s="347"/>
      <c r="J436" s="347"/>
      <c r="K436" s="347"/>
      <c r="L436" s="347"/>
      <c r="M436" s="347"/>
      <c r="N436" s="347"/>
      <c r="O436" s="347"/>
      <c r="P436" s="347"/>
      <c r="Q436" s="347"/>
      <c r="R436" s="347"/>
      <c r="S436" s="347"/>
      <c r="T436" s="347"/>
      <c r="U436" s="347"/>
      <c r="V436" s="347"/>
      <c r="W436" s="347"/>
      <c r="X436" s="347"/>
      <c r="Y436" s="347"/>
      <c r="Z436" s="347"/>
      <c r="AA436" s="347"/>
      <c r="AB436" s="347"/>
      <c r="AC436" s="347"/>
      <c r="AD436" s="347"/>
      <c r="AE436" s="347"/>
      <c r="AF436" s="347"/>
      <c r="AG436" s="347"/>
      <c r="AH436" s="347"/>
      <c r="AI436" s="347"/>
      <c r="AJ436" s="347"/>
      <c r="AK436" s="347"/>
      <c r="AL436" s="347"/>
      <c r="AM436" s="347"/>
    </row>
    <row r="437" spans="1:39" s="4" customFormat="1" ht="36">
      <c r="A437" s="344"/>
      <c r="B437" s="344" t="s">
        <v>232</v>
      </c>
      <c r="C437" s="344"/>
      <c r="D437" s="238"/>
      <c r="E437" s="245"/>
      <c r="F437" s="346"/>
      <c r="G437" s="347"/>
      <c r="H437" s="347"/>
      <c r="I437" s="347"/>
      <c r="J437" s="347"/>
      <c r="K437" s="347"/>
      <c r="L437" s="347"/>
      <c r="M437" s="347"/>
      <c r="N437" s="347"/>
      <c r="O437" s="347"/>
      <c r="P437" s="347"/>
      <c r="Q437" s="347"/>
      <c r="R437" s="347"/>
      <c r="S437" s="347"/>
      <c r="T437" s="347"/>
      <c r="U437" s="347"/>
      <c r="V437" s="347"/>
      <c r="W437" s="347"/>
      <c r="X437" s="347"/>
      <c r="Y437" s="347"/>
      <c r="Z437" s="347"/>
      <c r="AA437" s="347"/>
      <c r="AB437" s="347"/>
      <c r="AC437" s="347"/>
      <c r="AD437" s="347"/>
      <c r="AE437" s="347"/>
      <c r="AF437" s="347"/>
      <c r="AG437" s="347"/>
      <c r="AH437" s="347"/>
      <c r="AI437" s="347"/>
      <c r="AJ437" s="347"/>
      <c r="AK437" s="347"/>
      <c r="AL437" s="347"/>
      <c r="AM437" s="347"/>
    </row>
    <row r="438" spans="1:39" s="4" customFormat="1" ht="24">
      <c r="A438" s="344"/>
      <c r="B438" s="344" t="s">
        <v>134</v>
      </c>
      <c r="C438" s="344"/>
      <c r="D438" s="238"/>
      <c r="E438" s="245"/>
      <c r="F438" s="346"/>
      <c r="G438" s="347"/>
      <c r="H438" s="347"/>
      <c r="I438" s="347"/>
      <c r="J438" s="347"/>
      <c r="K438" s="347"/>
      <c r="L438" s="347"/>
      <c r="M438" s="347"/>
      <c r="N438" s="347"/>
      <c r="O438" s="347"/>
      <c r="P438" s="347"/>
      <c r="Q438" s="347"/>
      <c r="R438" s="347"/>
      <c r="S438" s="347"/>
      <c r="T438" s="347"/>
      <c r="U438" s="347"/>
      <c r="V438" s="347"/>
      <c r="W438" s="347"/>
      <c r="X438" s="347"/>
      <c r="Y438" s="347"/>
      <c r="Z438" s="347"/>
      <c r="AA438" s="347"/>
      <c r="AB438" s="347"/>
      <c r="AC438" s="347"/>
      <c r="AD438" s="347"/>
      <c r="AE438" s="347"/>
      <c r="AF438" s="347"/>
      <c r="AG438" s="347"/>
      <c r="AH438" s="347"/>
      <c r="AI438" s="347"/>
      <c r="AJ438" s="347"/>
      <c r="AK438" s="347"/>
      <c r="AL438" s="347"/>
      <c r="AM438" s="347"/>
    </row>
    <row r="439" spans="1:39" s="4" customFormat="1" ht="36">
      <c r="A439" s="344"/>
      <c r="B439" s="344" t="s">
        <v>441</v>
      </c>
      <c r="C439" s="344"/>
      <c r="D439" s="238"/>
      <c r="E439" s="245"/>
      <c r="F439" s="346"/>
      <c r="G439" s="347"/>
      <c r="H439" s="347"/>
      <c r="I439" s="347"/>
      <c r="J439" s="347"/>
      <c r="K439" s="347"/>
      <c r="L439" s="347"/>
      <c r="M439" s="347"/>
      <c r="N439" s="347"/>
      <c r="O439" s="347"/>
      <c r="P439" s="347"/>
      <c r="Q439" s="347"/>
      <c r="R439" s="347"/>
      <c r="S439" s="347"/>
      <c r="T439" s="347"/>
      <c r="U439" s="347"/>
      <c r="V439" s="347"/>
      <c r="W439" s="347"/>
      <c r="X439" s="347"/>
      <c r="Y439" s="347"/>
      <c r="Z439" s="347"/>
      <c r="AA439" s="347"/>
      <c r="AB439" s="347"/>
      <c r="AC439" s="347"/>
      <c r="AD439" s="347"/>
      <c r="AE439" s="347"/>
      <c r="AF439" s="347"/>
      <c r="AG439" s="347"/>
      <c r="AH439" s="347"/>
      <c r="AI439" s="347"/>
      <c r="AJ439" s="347"/>
      <c r="AK439" s="347"/>
      <c r="AL439" s="347"/>
      <c r="AM439" s="347"/>
    </row>
    <row r="440" spans="1:39" s="4" customFormat="1" ht="12">
      <c r="A440" s="344"/>
      <c r="B440" s="344" t="s">
        <v>133</v>
      </c>
      <c r="C440" s="344"/>
      <c r="D440" s="238"/>
      <c r="E440" s="245"/>
      <c r="F440" s="346"/>
      <c r="G440" s="347"/>
      <c r="H440" s="347"/>
      <c r="I440" s="347"/>
      <c r="J440" s="347"/>
      <c r="K440" s="347"/>
      <c r="L440" s="347"/>
      <c r="M440" s="347"/>
      <c r="N440" s="347"/>
      <c r="O440" s="347"/>
      <c r="P440" s="347"/>
      <c r="Q440" s="347"/>
      <c r="R440" s="347"/>
      <c r="S440" s="347"/>
      <c r="T440" s="347"/>
      <c r="U440" s="347"/>
      <c r="V440" s="347"/>
      <c r="W440" s="347"/>
      <c r="X440" s="347"/>
      <c r="Y440" s="347"/>
      <c r="Z440" s="347"/>
      <c r="AA440" s="347"/>
      <c r="AB440" s="347"/>
      <c r="AC440" s="347"/>
      <c r="AD440" s="347"/>
      <c r="AE440" s="347"/>
      <c r="AF440" s="347"/>
      <c r="AG440" s="347"/>
      <c r="AH440" s="347"/>
      <c r="AI440" s="347"/>
      <c r="AJ440" s="347"/>
      <c r="AK440" s="347"/>
      <c r="AL440" s="347"/>
      <c r="AM440" s="347"/>
    </row>
    <row r="441" spans="1:39" s="4" customFormat="1" ht="12">
      <c r="A441" s="344"/>
      <c r="B441" s="344" t="s">
        <v>358</v>
      </c>
      <c r="C441" s="344"/>
      <c r="D441" s="238"/>
      <c r="E441" s="245"/>
      <c r="F441" s="346"/>
      <c r="G441" s="347"/>
      <c r="H441" s="347"/>
      <c r="I441" s="347"/>
      <c r="J441" s="347"/>
      <c r="K441" s="347"/>
      <c r="L441" s="347"/>
      <c r="M441" s="347"/>
      <c r="N441" s="347"/>
      <c r="O441" s="347"/>
      <c r="P441" s="347"/>
      <c r="Q441" s="347"/>
      <c r="R441" s="347"/>
      <c r="S441" s="347"/>
      <c r="T441" s="347"/>
      <c r="U441" s="347"/>
      <c r="V441" s="347"/>
      <c r="W441" s="347"/>
      <c r="X441" s="347"/>
      <c r="Y441" s="347"/>
      <c r="Z441" s="347"/>
      <c r="AA441" s="347"/>
      <c r="AB441" s="347"/>
      <c r="AC441" s="347"/>
      <c r="AD441" s="347"/>
      <c r="AE441" s="347"/>
      <c r="AF441" s="347"/>
      <c r="AG441" s="347"/>
      <c r="AH441" s="347"/>
      <c r="AI441" s="347"/>
      <c r="AJ441" s="347"/>
      <c r="AK441" s="347"/>
      <c r="AL441" s="347"/>
      <c r="AM441" s="347"/>
    </row>
    <row r="442" spans="1:39" s="4" customFormat="1" ht="24">
      <c r="A442" s="344"/>
      <c r="B442" s="344" t="s">
        <v>248</v>
      </c>
      <c r="C442" s="344"/>
      <c r="D442" s="238"/>
      <c r="E442" s="245"/>
      <c r="F442" s="346"/>
      <c r="G442" s="347"/>
      <c r="H442" s="347"/>
      <c r="I442" s="347"/>
      <c r="J442" s="347"/>
      <c r="K442" s="347"/>
      <c r="L442" s="347"/>
      <c r="M442" s="347"/>
      <c r="N442" s="347"/>
      <c r="O442" s="347"/>
      <c r="P442" s="347"/>
      <c r="Q442" s="347"/>
      <c r="R442" s="347"/>
      <c r="S442" s="347"/>
      <c r="T442" s="347"/>
      <c r="U442" s="347"/>
      <c r="V442" s="347"/>
      <c r="W442" s="347"/>
      <c r="X442" s="347"/>
      <c r="Y442" s="347"/>
      <c r="Z442" s="347"/>
      <c r="AA442" s="347"/>
      <c r="AB442" s="347"/>
      <c r="AC442" s="347"/>
      <c r="AD442" s="347"/>
      <c r="AE442" s="347"/>
      <c r="AF442" s="347"/>
      <c r="AG442" s="347"/>
      <c r="AH442" s="347"/>
      <c r="AI442" s="347"/>
      <c r="AJ442" s="347"/>
      <c r="AK442" s="347"/>
      <c r="AL442" s="347"/>
      <c r="AM442" s="347"/>
    </row>
    <row r="443" spans="1:39" ht="12">
      <c r="A443" s="3"/>
      <c r="B443" s="283" t="s">
        <v>445</v>
      </c>
      <c r="C443" s="220" t="s">
        <v>2</v>
      </c>
      <c r="D443" s="228">
        <v>1</v>
      </c>
      <c r="E443" s="243"/>
      <c r="F443" s="217">
        <f>D443*E443</f>
        <v>0</v>
      </c>
    </row>
    <row r="444" spans="1:39" s="2" customFormat="1" ht="12">
      <c r="A444" s="3"/>
      <c r="B444" s="220"/>
      <c r="C444" s="220"/>
      <c r="D444" s="228"/>
      <c r="E444" s="243"/>
      <c r="F444" s="217"/>
    </row>
    <row r="445" spans="1:39" s="309" customFormat="1" ht="18" customHeight="1">
      <c r="A445" s="337" t="s">
        <v>303</v>
      </c>
      <c r="B445" s="337" t="s">
        <v>504</v>
      </c>
      <c r="C445" s="337"/>
      <c r="D445" s="232"/>
      <c r="E445" s="246"/>
      <c r="F445" s="353"/>
      <c r="G445" s="308"/>
      <c r="H445" s="308"/>
      <c r="I445" s="308"/>
      <c r="J445" s="308"/>
      <c r="K445" s="308"/>
      <c r="L445" s="308"/>
      <c r="M445" s="308"/>
      <c r="N445" s="308"/>
      <c r="O445" s="308"/>
      <c r="P445" s="308"/>
      <c r="Q445" s="308"/>
      <c r="R445" s="308"/>
      <c r="S445" s="308"/>
      <c r="T445" s="308"/>
      <c r="U445" s="308"/>
      <c r="V445" s="308"/>
      <c r="W445" s="308"/>
      <c r="X445" s="308"/>
      <c r="Y445" s="308"/>
      <c r="Z445" s="308"/>
      <c r="AA445" s="308"/>
      <c r="AB445" s="308"/>
      <c r="AC445" s="308"/>
      <c r="AD445" s="308"/>
      <c r="AE445" s="308"/>
      <c r="AF445" s="308"/>
      <c r="AG445" s="308"/>
      <c r="AH445" s="308"/>
      <c r="AI445" s="308"/>
      <c r="AJ445" s="308"/>
      <c r="AK445" s="308"/>
      <c r="AL445" s="308"/>
      <c r="AM445" s="308"/>
    </row>
    <row r="446" spans="1:39" ht="25.5" customHeight="1">
      <c r="A446" s="3"/>
      <c r="B446" s="3" t="s">
        <v>230</v>
      </c>
      <c r="C446" s="3"/>
      <c r="D446" s="216"/>
      <c r="E446" s="243"/>
      <c r="F446" s="217"/>
    </row>
    <row r="447" spans="1:39" ht="23.25" customHeight="1">
      <c r="A447" s="3"/>
      <c r="B447" s="3" t="s">
        <v>339</v>
      </c>
      <c r="C447" s="3"/>
      <c r="D447" s="216"/>
      <c r="E447" s="243"/>
      <c r="F447" s="217"/>
    </row>
    <row r="448" spans="1:39" ht="29.25" customHeight="1">
      <c r="A448" s="3"/>
      <c r="B448" s="3" t="s">
        <v>338</v>
      </c>
      <c r="C448" s="3"/>
      <c r="D448" s="216"/>
      <c r="E448" s="243"/>
      <c r="F448" s="217"/>
    </row>
    <row r="449" spans="1:39" ht="36">
      <c r="A449" s="3"/>
      <c r="B449" s="3" t="s">
        <v>131</v>
      </c>
      <c r="C449" s="3"/>
      <c r="D449" s="216"/>
      <c r="E449" s="243"/>
      <c r="F449" s="217"/>
    </row>
    <row r="450" spans="1:39" ht="36">
      <c r="A450" s="3"/>
      <c r="B450" s="3" t="s">
        <v>231</v>
      </c>
      <c r="C450" s="3"/>
      <c r="D450" s="216"/>
      <c r="E450" s="243"/>
      <c r="F450" s="217"/>
    </row>
    <row r="451" spans="1:39" ht="24">
      <c r="A451" s="3"/>
      <c r="B451" s="3" t="s">
        <v>134</v>
      </c>
      <c r="C451" s="3"/>
      <c r="D451" s="216"/>
      <c r="E451" s="243"/>
      <c r="F451" s="217"/>
    </row>
    <row r="452" spans="1:39" ht="12">
      <c r="A452" s="3"/>
      <c r="B452" s="3" t="s">
        <v>133</v>
      </c>
      <c r="C452" s="3"/>
      <c r="D452" s="216"/>
      <c r="E452" s="243"/>
      <c r="F452" s="217"/>
    </row>
    <row r="453" spans="1:39" ht="36">
      <c r="A453" s="3"/>
      <c r="B453" s="3" t="s">
        <v>441</v>
      </c>
      <c r="C453" s="3"/>
      <c r="D453" s="216"/>
      <c r="E453" s="243"/>
      <c r="F453" s="217"/>
    </row>
    <row r="454" spans="1:39" ht="36">
      <c r="A454" s="3"/>
      <c r="B454" s="3" t="s">
        <v>336</v>
      </c>
      <c r="C454" s="3"/>
      <c r="D454" s="216"/>
      <c r="E454" s="243"/>
      <c r="F454" s="217"/>
    </row>
    <row r="455" spans="1:39" ht="12">
      <c r="A455" s="3"/>
      <c r="B455" s="3" t="s">
        <v>358</v>
      </c>
      <c r="C455" s="3"/>
      <c r="D455" s="216"/>
      <c r="E455" s="243"/>
      <c r="F455" s="217"/>
    </row>
    <row r="456" spans="1:39" ht="24">
      <c r="A456" s="3"/>
      <c r="B456" s="3" t="s">
        <v>248</v>
      </c>
      <c r="C456" s="3"/>
      <c r="D456" s="216"/>
      <c r="E456" s="243"/>
      <c r="F456" s="217"/>
    </row>
    <row r="457" spans="1:39" ht="12">
      <c r="A457" s="3"/>
      <c r="B457" s="283" t="s">
        <v>446</v>
      </c>
      <c r="C457" s="220" t="s">
        <v>2</v>
      </c>
      <c r="D457" s="228">
        <v>1</v>
      </c>
      <c r="E457" s="243"/>
      <c r="F457" s="217">
        <f>D457*E457</f>
        <v>0</v>
      </c>
    </row>
    <row r="458" spans="1:39" s="2" customFormat="1" ht="12">
      <c r="A458" s="3"/>
      <c r="B458" s="220"/>
      <c r="C458" s="220"/>
      <c r="D458" s="228"/>
      <c r="E458" s="243"/>
      <c r="F458" s="217"/>
    </row>
    <row r="459" spans="1:39" s="309" customFormat="1" ht="18" customHeight="1">
      <c r="A459" s="337" t="s">
        <v>304</v>
      </c>
      <c r="B459" s="337" t="s">
        <v>519</v>
      </c>
      <c r="C459" s="337"/>
      <c r="D459" s="232"/>
      <c r="E459" s="246"/>
      <c r="F459" s="353"/>
      <c r="G459" s="308"/>
      <c r="H459" s="308"/>
      <c r="I459" s="308"/>
      <c r="J459" s="308"/>
      <c r="K459" s="308"/>
      <c r="L459" s="308"/>
      <c r="M459" s="308"/>
      <c r="N459" s="308"/>
      <c r="O459" s="308"/>
      <c r="P459" s="308"/>
      <c r="Q459" s="308"/>
      <c r="R459" s="308"/>
      <c r="S459" s="308"/>
      <c r="T459" s="308"/>
      <c r="U459" s="308"/>
      <c r="V459" s="308"/>
      <c r="W459" s="308"/>
      <c r="X459" s="308"/>
      <c r="Y459" s="308"/>
      <c r="Z459" s="308"/>
      <c r="AA459" s="308"/>
      <c r="AB459" s="308"/>
      <c r="AC459" s="308"/>
      <c r="AD459" s="308"/>
      <c r="AE459" s="308"/>
      <c r="AF459" s="308"/>
      <c r="AG459" s="308"/>
      <c r="AH459" s="308"/>
      <c r="AI459" s="308"/>
      <c r="AJ459" s="308"/>
      <c r="AK459" s="308"/>
      <c r="AL459" s="308"/>
      <c r="AM459" s="308"/>
    </row>
    <row r="460" spans="1:39" s="4" customFormat="1" ht="14.25" customHeight="1">
      <c r="A460" s="344"/>
      <c r="B460" s="344" t="s">
        <v>242</v>
      </c>
      <c r="C460" s="344"/>
      <c r="D460" s="238"/>
      <c r="E460" s="245"/>
      <c r="F460" s="346"/>
      <c r="G460" s="347"/>
      <c r="H460" s="347"/>
      <c r="I460" s="347"/>
      <c r="J460" s="347"/>
      <c r="K460" s="347"/>
      <c r="L460" s="347"/>
      <c r="M460" s="347"/>
      <c r="N460" s="347"/>
      <c r="O460" s="347"/>
      <c r="P460" s="347"/>
      <c r="Q460" s="347"/>
      <c r="R460" s="347"/>
      <c r="S460" s="347"/>
      <c r="T460" s="347"/>
      <c r="U460" s="347"/>
      <c r="V460" s="347"/>
      <c r="W460" s="347"/>
      <c r="X460" s="347"/>
      <c r="Y460" s="347"/>
      <c r="Z460" s="347"/>
      <c r="AA460" s="347"/>
      <c r="AB460" s="347"/>
      <c r="AC460" s="347"/>
      <c r="AD460" s="347"/>
      <c r="AE460" s="347"/>
      <c r="AF460" s="347"/>
      <c r="AG460" s="347"/>
      <c r="AH460" s="347"/>
      <c r="AI460" s="347"/>
      <c r="AJ460" s="347"/>
      <c r="AK460" s="347"/>
      <c r="AL460" s="347"/>
      <c r="AM460" s="347"/>
    </row>
    <row r="461" spans="1:39" ht="35.25" customHeight="1">
      <c r="A461" s="3"/>
      <c r="B461" s="3" t="s">
        <v>1865</v>
      </c>
      <c r="C461" s="3"/>
      <c r="D461" s="216"/>
      <c r="E461" s="243"/>
      <c r="F461" s="217"/>
    </row>
    <row r="462" spans="1:39" ht="25.5" customHeight="1">
      <c r="A462" s="3"/>
      <c r="B462" s="3" t="s">
        <v>243</v>
      </c>
      <c r="C462" s="3"/>
      <c r="D462" s="216"/>
      <c r="E462" s="243"/>
      <c r="F462" s="217"/>
    </row>
    <row r="463" spans="1:39" ht="47.25" customHeight="1">
      <c r="A463" s="3"/>
      <c r="B463" s="3" t="s">
        <v>137</v>
      </c>
      <c r="C463" s="3"/>
      <c r="D463" s="216"/>
      <c r="E463" s="243"/>
      <c r="F463" s="217"/>
    </row>
    <row r="464" spans="1:39" ht="24">
      <c r="A464" s="3"/>
      <c r="B464" s="3" t="s">
        <v>245</v>
      </c>
      <c r="C464" s="3"/>
      <c r="D464" s="216"/>
      <c r="E464" s="243"/>
      <c r="F464" s="217"/>
    </row>
    <row r="465" spans="1:39" ht="12">
      <c r="A465" s="3"/>
      <c r="B465" s="3" t="s">
        <v>133</v>
      </c>
      <c r="C465" s="3"/>
      <c r="D465" s="216"/>
      <c r="E465" s="243"/>
      <c r="F465" s="217"/>
    </row>
    <row r="466" spans="1:39" ht="24">
      <c r="A466" s="3"/>
      <c r="B466" s="3" t="s">
        <v>337</v>
      </c>
      <c r="C466" s="3"/>
      <c r="D466" s="216"/>
      <c r="E466" s="243"/>
      <c r="F466" s="217"/>
    </row>
    <row r="467" spans="1:39" ht="36">
      <c r="A467" s="3"/>
      <c r="B467" s="3" t="s">
        <v>359</v>
      </c>
      <c r="C467" s="3"/>
      <c r="D467" s="216"/>
      <c r="E467" s="243"/>
      <c r="F467" s="217"/>
    </row>
    <row r="468" spans="1:39" ht="36">
      <c r="A468" s="3"/>
      <c r="B468" s="3" t="s">
        <v>441</v>
      </c>
      <c r="C468" s="3"/>
      <c r="D468" s="216"/>
      <c r="E468" s="243"/>
      <c r="F468" s="217"/>
    </row>
    <row r="469" spans="1:39" ht="12">
      <c r="A469" s="3"/>
      <c r="B469" s="3" t="s">
        <v>358</v>
      </c>
      <c r="C469" s="3"/>
      <c r="D469" s="216"/>
      <c r="E469" s="243"/>
      <c r="F469" s="217"/>
    </row>
    <row r="470" spans="1:39" ht="12">
      <c r="A470" s="3"/>
      <c r="B470" s="3" t="s">
        <v>91</v>
      </c>
      <c r="C470" s="3"/>
      <c r="D470" s="216"/>
      <c r="E470" s="243"/>
      <c r="F470" s="217"/>
    </row>
    <row r="471" spans="1:39" ht="12">
      <c r="A471" s="3"/>
      <c r="B471" s="3"/>
      <c r="C471" s="3"/>
      <c r="D471" s="216"/>
      <c r="E471" s="243"/>
      <c r="F471" s="217"/>
    </row>
    <row r="472" spans="1:39" s="4" customFormat="1" ht="12.75">
      <c r="A472" s="344"/>
      <c r="B472" s="345" t="s">
        <v>525</v>
      </c>
      <c r="C472" s="345"/>
      <c r="D472" s="229"/>
      <c r="E472" s="245"/>
      <c r="F472" s="346"/>
      <c r="G472" s="347"/>
      <c r="H472" s="347"/>
      <c r="I472" s="347"/>
      <c r="J472" s="347"/>
      <c r="K472" s="347"/>
      <c r="L472" s="347"/>
      <c r="M472" s="347"/>
      <c r="N472" s="347"/>
      <c r="O472" s="347"/>
      <c r="P472" s="347"/>
      <c r="Q472" s="347"/>
      <c r="R472" s="347"/>
      <c r="S472" s="347"/>
      <c r="T472" s="347"/>
      <c r="U472" s="347"/>
      <c r="V472" s="347"/>
      <c r="W472" s="347"/>
      <c r="X472" s="347"/>
      <c r="Y472" s="347"/>
      <c r="Z472" s="347"/>
      <c r="AA472" s="347"/>
      <c r="AB472" s="347"/>
      <c r="AC472" s="347"/>
      <c r="AD472" s="347"/>
      <c r="AE472" s="347"/>
      <c r="AF472" s="347"/>
      <c r="AG472" s="347"/>
      <c r="AH472" s="347"/>
      <c r="AI472" s="347"/>
      <c r="AJ472" s="347"/>
      <c r="AK472" s="347"/>
      <c r="AL472" s="347"/>
      <c r="AM472" s="347"/>
    </row>
    <row r="473" spans="1:39" s="4" customFormat="1" ht="12">
      <c r="A473" s="344"/>
      <c r="B473" s="345" t="s">
        <v>247</v>
      </c>
      <c r="C473" s="345" t="s">
        <v>2</v>
      </c>
      <c r="D473" s="229">
        <v>1</v>
      </c>
      <c r="E473" s="245"/>
      <c r="F473" s="346">
        <f>D473*E473</f>
        <v>0</v>
      </c>
      <c r="G473" s="347"/>
      <c r="H473" s="347"/>
      <c r="I473" s="347"/>
      <c r="J473" s="347"/>
      <c r="K473" s="347"/>
      <c r="L473" s="347"/>
      <c r="M473" s="347"/>
      <c r="N473" s="347"/>
      <c r="O473" s="347"/>
      <c r="P473" s="347"/>
      <c r="Q473" s="347"/>
      <c r="R473" s="347"/>
      <c r="S473" s="347"/>
      <c r="T473" s="347"/>
      <c r="U473" s="347"/>
      <c r="V473" s="347"/>
      <c r="W473" s="347"/>
      <c r="X473" s="347"/>
      <c r="Y473" s="347"/>
      <c r="Z473" s="347"/>
      <c r="AA473" s="347"/>
      <c r="AB473" s="347"/>
      <c r="AC473" s="347"/>
      <c r="AD473" s="347"/>
      <c r="AE473" s="347"/>
      <c r="AF473" s="347"/>
      <c r="AG473" s="347"/>
      <c r="AH473" s="347"/>
      <c r="AI473" s="347"/>
      <c r="AJ473" s="347"/>
      <c r="AK473" s="347"/>
      <c r="AL473" s="347"/>
      <c r="AM473" s="347"/>
    </row>
    <row r="474" spans="1:39" s="4" customFormat="1" ht="12.75">
      <c r="A474" s="344"/>
      <c r="B474" s="345" t="s">
        <v>526</v>
      </c>
      <c r="C474" s="345"/>
      <c r="D474" s="229"/>
      <c r="E474" s="245"/>
      <c r="F474" s="346"/>
      <c r="G474" s="347"/>
      <c r="H474" s="347"/>
      <c r="I474" s="347"/>
      <c r="J474" s="347"/>
      <c r="K474" s="347"/>
      <c r="L474" s="347"/>
      <c r="M474" s="347"/>
      <c r="N474" s="347"/>
      <c r="O474" s="347"/>
      <c r="P474" s="347"/>
      <c r="Q474" s="347"/>
      <c r="R474" s="347"/>
      <c r="S474" s="347"/>
      <c r="T474" s="347"/>
      <c r="U474" s="347"/>
      <c r="V474" s="347"/>
      <c r="W474" s="347"/>
      <c r="X474" s="347"/>
      <c r="Y474" s="347"/>
      <c r="Z474" s="347"/>
      <c r="AA474" s="347"/>
      <c r="AB474" s="347"/>
      <c r="AC474" s="347"/>
      <c r="AD474" s="347"/>
      <c r="AE474" s="347"/>
      <c r="AF474" s="347"/>
      <c r="AG474" s="347"/>
      <c r="AH474" s="347"/>
      <c r="AI474" s="347"/>
      <c r="AJ474" s="347"/>
      <c r="AK474" s="347"/>
      <c r="AL474" s="347"/>
      <c r="AM474" s="347"/>
    </row>
    <row r="475" spans="1:39" s="4" customFormat="1" ht="12">
      <c r="A475" s="344"/>
      <c r="B475" s="345" t="s">
        <v>246</v>
      </c>
      <c r="C475" s="345" t="s">
        <v>2</v>
      </c>
      <c r="D475" s="229">
        <v>1</v>
      </c>
      <c r="E475" s="245"/>
      <c r="F475" s="346">
        <f>D475*E475</f>
        <v>0</v>
      </c>
      <c r="G475" s="347"/>
      <c r="H475" s="347"/>
      <c r="I475" s="347"/>
      <c r="J475" s="347"/>
      <c r="K475" s="347"/>
      <c r="L475" s="347"/>
      <c r="M475" s="347"/>
      <c r="N475" s="347"/>
      <c r="O475" s="347"/>
      <c r="P475" s="347"/>
      <c r="Q475" s="347"/>
      <c r="R475" s="347"/>
      <c r="S475" s="347"/>
      <c r="T475" s="347"/>
      <c r="U475" s="347"/>
      <c r="V475" s="347"/>
      <c r="W475" s="347"/>
      <c r="X475" s="347"/>
      <c r="Y475" s="347"/>
      <c r="Z475" s="347"/>
      <c r="AA475" s="347"/>
      <c r="AB475" s="347"/>
      <c r="AC475" s="347"/>
      <c r="AD475" s="347"/>
      <c r="AE475" s="347"/>
      <c r="AF475" s="347"/>
      <c r="AG475" s="347"/>
      <c r="AH475" s="347"/>
      <c r="AI475" s="347"/>
      <c r="AJ475" s="347"/>
      <c r="AK475" s="347"/>
      <c r="AL475" s="347"/>
      <c r="AM475" s="347"/>
    </row>
    <row r="476" spans="1:39" s="4" customFormat="1" ht="12.75">
      <c r="A476" s="344"/>
      <c r="B476" s="345" t="s">
        <v>527</v>
      </c>
      <c r="C476" s="345"/>
      <c r="D476" s="229"/>
      <c r="E476" s="245"/>
      <c r="F476" s="346"/>
      <c r="G476" s="347"/>
      <c r="H476" s="347"/>
      <c r="I476" s="347"/>
      <c r="J476" s="347"/>
      <c r="K476" s="347"/>
      <c r="L476" s="347"/>
      <c r="M476" s="347"/>
      <c r="N476" s="347"/>
      <c r="O476" s="347"/>
      <c r="P476" s="347"/>
      <c r="Q476" s="347"/>
      <c r="R476" s="347"/>
      <c r="S476" s="347"/>
      <c r="T476" s="347"/>
      <c r="U476" s="347"/>
      <c r="V476" s="347"/>
      <c r="W476" s="347"/>
      <c r="X476" s="347"/>
      <c r="Y476" s="347"/>
      <c r="Z476" s="347"/>
      <c r="AA476" s="347"/>
      <c r="AB476" s="347"/>
      <c r="AC476" s="347"/>
      <c r="AD476" s="347"/>
      <c r="AE476" s="347"/>
      <c r="AF476" s="347"/>
      <c r="AG476" s="347"/>
      <c r="AH476" s="347"/>
      <c r="AI476" s="347"/>
      <c r="AJ476" s="347"/>
      <c r="AK476" s="347"/>
      <c r="AL476" s="347"/>
      <c r="AM476" s="347"/>
    </row>
    <row r="477" spans="1:39" s="4" customFormat="1" ht="12">
      <c r="A477" s="344"/>
      <c r="B477" s="345" t="s">
        <v>246</v>
      </c>
      <c r="C477" s="345" t="s">
        <v>2</v>
      </c>
      <c r="D477" s="229">
        <v>1</v>
      </c>
      <c r="E477" s="245"/>
      <c r="F477" s="346">
        <f>D477*E477</f>
        <v>0</v>
      </c>
      <c r="G477" s="347"/>
      <c r="H477" s="347"/>
      <c r="I477" s="347"/>
      <c r="J477" s="347"/>
      <c r="K477" s="347"/>
      <c r="L477" s="347"/>
      <c r="M477" s="347"/>
      <c r="N477" s="347"/>
      <c r="O477" s="347"/>
      <c r="P477" s="347"/>
      <c r="Q477" s="347"/>
      <c r="R477" s="347"/>
      <c r="S477" s="347"/>
      <c r="T477" s="347"/>
      <c r="U477" s="347"/>
      <c r="V477" s="347"/>
      <c r="W477" s="347"/>
      <c r="X477" s="347"/>
      <c r="Y477" s="347"/>
      <c r="Z477" s="347"/>
      <c r="AA477" s="347"/>
      <c r="AB477" s="347"/>
      <c r="AC477" s="347"/>
      <c r="AD477" s="347"/>
      <c r="AE477" s="347"/>
      <c r="AF477" s="347"/>
      <c r="AG477" s="347"/>
      <c r="AH477" s="347"/>
      <c r="AI477" s="347"/>
      <c r="AJ477" s="347"/>
      <c r="AK477" s="347"/>
      <c r="AL477" s="347"/>
      <c r="AM477" s="347"/>
    </row>
    <row r="478" spans="1:39" s="4" customFormat="1" ht="12">
      <c r="A478" s="344"/>
      <c r="B478" s="345" t="s">
        <v>247</v>
      </c>
      <c r="C478" s="345" t="s">
        <v>2</v>
      </c>
      <c r="D478" s="229">
        <v>1</v>
      </c>
      <c r="E478" s="245"/>
      <c r="F478" s="346">
        <f>D478*E478</f>
        <v>0</v>
      </c>
      <c r="G478" s="347"/>
      <c r="H478" s="347"/>
      <c r="I478" s="347"/>
      <c r="J478" s="347"/>
      <c r="K478" s="347"/>
      <c r="L478" s="347"/>
      <c r="M478" s="347"/>
      <c r="N478" s="347"/>
      <c r="O478" s="347"/>
      <c r="P478" s="347"/>
      <c r="Q478" s="347"/>
      <c r="R478" s="347"/>
      <c r="S478" s="347"/>
      <c r="T478" s="347"/>
      <c r="U478" s="347"/>
      <c r="V478" s="347"/>
      <c r="W478" s="347"/>
      <c r="X478" s="347"/>
      <c r="Y478" s="347"/>
      <c r="Z478" s="347"/>
      <c r="AA478" s="347"/>
      <c r="AB478" s="347"/>
      <c r="AC478" s="347"/>
      <c r="AD478" s="347"/>
      <c r="AE478" s="347"/>
      <c r="AF478" s="347"/>
      <c r="AG478" s="347"/>
      <c r="AH478" s="347"/>
      <c r="AI478" s="347"/>
      <c r="AJ478" s="347"/>
      <c r="AK478" s="347"/>
      <c r="AL478" s="347"/>
      <c r="AM478" s="347"/>
    </row>
    <row r="479" spans="1:39" s="4" customFormat="1" ht="12">
      <c r="A479" s="344"/>
      <c r="B479" s="345"/>
      <c r="C479" s="345"/>
      <c r="D479" s="229"/>
      <c r="E479" s="245"/>
      <c r="F479" s="346"/>
      <c r="G479" s="347"/>
      <c r="H479" s="347"/>
      <c r="I479" s="347"/>
      <c r="J479" s="347"/>
      <c r="K479" s="347"/>
      <c r="L479" s="347"/>
      <c r="M479" s="347"/>
      <c r="N479" s="347"/>
      <c r="O479" s="347"/>
      <c r="P479" s="347"/>
      <c r="Q479" s="347"/>
      <c r="R479" s="347"/>
      <c r="S479" s="347"/>
      <c r="T479" s="347"/>
      <c r="U479" s="347"/>
      <c r="V479" s="347"/>
      <c r="W479" s="347"/>
      <c r="X479" s="347"/>
      <c r="Y479" s="347"/>
      <c r="Z479" s="347"/>
      <c r="AA479" s="347"/>
      <c r="AB479" s="347"/>
      <c r="AC479" s="347"/>
      <c r="AD479" s="347"/>
      <c r="AE479" s="347"/>
      <c r="AF479" s="347"/>
      <c r="AG479" s="347"/>
      <c r="AH479" s="347"/>
      <c r="AI479" s="347"/>
      <c r="AJ479" s="347"/>
      <c r="AK479" s="347"/>
      <c r="AL479" s="347"/>
      <c r="AM479" s="347"/>
    </row>
    <row r="480" spans="1:39" s="309" customFormat="1" ht="17.25" customHeight="1">
      <c r="A480" s="337" t="s">
        <v>498</v>
      </c>
      <c r="B480" s="337" t="s">
        <v>520</v>
      </c>
      <c r="C480" s="337"/>
      <c r="D480" s="232"/>
      <c r="E480" s="246"/>
      <c r="F480" s="353"/>
      <c r="G480" s="308"/>
      <c r="H480" s="308"/>
      <c r="I480" s="308"/>
      <c r="J480" s="308"/>
      <c r="K480" s="308"/>
      <c r="L480" s="308"/>
      <c r="M480" s="308"/>
      <c r="N480" s="308"/>
      <c r="O480" s="308"/>
      <c r="P480" s="308"/>
      <c r="Q480" s="308"/>
      <c r="R480" s="308"/>
      <c r="S480" s="308"/>
      <c r="T480" s="308"/>
      <c r="U480" s="308"/>
      <c r="V480" s="308"/>
      <c r="W480" s="308"/>
      <c r="X480" s="308"/>
      <c r="Y480" s="308"/>
      <c r="Z480" s="308"/>
      <c r="AA480" s="308"/>
      <c r="AB480" s="308"/>
      <c r="AC480" s="308"/>
      <c r="AD480" s="308"/>
      <c r="AE480" s="308"/>
      <c r="AF480" s="308"/>
      <c r="AG480" s="308"/>
      <c r="AH480" s="308"/>
      <c r="AI480" s="308"/>
      <c r="AJ480" s="308"/>
      <c r="AK480" s="308"/>
      <c r="AL480" s="308"/>
      <c r="AM480" s="308"/>
    </row>
    <row r="481" spans="1:39" s="4" customFormat="1" ht="26.25" customHeight="1">
      <c r="A481" s="344"/>
      <c r="B481" s="344" t="s">
        <v>242</v>
      </c>
      <c r="C481" s="344"/>
      <c r="D481" s="238"/>
      <c r="E481" s="245"/>
      <c r="F481" s="346"/>
      <c r="G481" s="347"/>
      <c r="H481" s="347"/>
      <c r="I481" s="347"/>
      <c r="J481" s="347"/>
      <c r="K481" s="347"/>
      <c r="L481" s="347"/>
      <c r="M481" s="347"/>
      <c r="N481" s="347"/>
      <c r="O481" s="347"/>
      <c r="P481" s="347"/>
      <c r="Q481" s="347"/>
      <c r="R481" s="347"/>
      <c r="S481" s="347"/>
      <c r="T481" s="347"/>
      <c r="U481" s="347"/>
      <c r="V481" s="347"/>
      <c r="W481" s="347"/>
      <c r="X481" s="347"/>
      <c r="Y481" s="347"/>
      <c r="Z481" s="347"/>
      <c r="AA481" s="347"/>
      <c r="AB481" s="347"/>
      <c r="AC481" s="347"/>
      <c r="AD481" s="347"/>
      <c r="AE481" s="347"/>
      <c r="AF481" s="347"/>
      <c r="AG481" s="347"/>
      <c r="AH481" s="347"/>
      <c r="AI481" s="347"/>
      <c r="AJ481" s="347"/>
      <c r="AK481" s="347"/>
      <c r="AL481" s="347"/>
      <c r="AM481" s="347"/>
    </row>
    <row r="482" spans="1:39" s="4" customFormat="1" ht="36.75" customHeight="1">
      <c r="A482" s="344"/>
      <c r="B482" s="344" t="s">
        <v>1866</v>
      </c>
      <c r="C482" s="344"/>
      <c r="D482" s="238"/>
      <c r="E482" s="245"/>
      <c r="F482" s="346"/>
      <c r="G482" s="347"/>
      <c r="H482" s="347"/>
      <c r="I482" s="347"/>
      <c r="J482" s="347"/>
      <c r="K482" s="347"/>
      <c r="L482" s="347"/>
      <c r="M482" s="347"/>
      <c r="N482" s="347"/>
      <c r="O482" s="347"/>
      <c r="P482" s="347"/>
      <c r="Q482" s="347"/>
      <c r="R482" s="347"/>
      <c r="S482" s="347"/>
      <c r="T482" s="347"/>
      <c r="U482" s="347"/>
      <c r="V482" s="347"/>
      <c r="W482" s="347"/>
      <c r="X482" s="347"/>
      <c r="Y482" s="347"/>
      <c r="Z482" s="347"/>
      <c r="AA482" s="347"/>
      <c r="AB482" s="347"/>
      <c r="AC482" s="347"/>
      <c r="AD482" s="347"/>
      <c r="AE482" s="347"/>
      <c r="AF482" s="347"/>
      <c r="AG482" s="347"/>
      <c r="AH482" s="347"/>
      <c r="AI482" s="347"/>
      <c r="AJ482" s="347"/>
      <c r="AK482" s="347"/>
      <c r="AL482" s="347"/>
      <c r="AM482" s="347"/>
    </row>
    <row r="483" spans="1:39" s="4" customFormat="1" ht="27.75" customHeight="1">
      <c r="A483" s="344"/>
      <c r="B483" s="344" t="s">
        <v>243</v>
      </c>
      <c r="C483" s="344"/>
      <c r="D483" s="238"/>
      <c r="E483" s="245"/>
      <c r="F483" s="346"/>
      <c r="G483" s="347"/>
      <c r="H483" s="347"/>
      <c r="I483" s="347"/>
      <c r="J483" s="347"/>
      <c r="K483" s="347"/>
      <c r="L483" s="347"/>
      <c r="M483" s="347"/>
      <c r="N483" s="347"/>
      <c r="O483" s="347"/>
      <c r="P483" s="347"/>
      <c r="Q483" s="347"/>
      <c r="R483" s="347"/>
      <c r="S483" s="347"/>
      <c r="T483" s="347"/>
      <c r="U483" s="347"/>
      <c r="V483" s="347"/>
      <c r="W483" s="347"/>
      <c r="X483" s="347"/>
      <c r="Y483" s="347"/>
      <c r="Z483" s="347"/>
      <c r="AA483" s="347"/>
      <c r="AB483" s="347"/>
      <c r="AC483" s="347"/>
      <c r="AD483" s="347"/>
      <c r="AE483" s="347"/>
      <c r="AF483" s="347"/>
      <c r="AG483" s="347"/>
      <c r="AH483" s="347"/>
      <c r="AI483" s="347"/>
      <c r="AJ483" s="347"/>
      <c r="AK483" s="347"/>
      <c r="AL483" s="347"/>
      <c r="AM483" s="347"/>
    </row>
    <row r="484" spans="1:39" s="4" customFormat="1" ht="48">
      <c r="A484" s="344"/>
      <c r="B484" s="344" t="s">
        <v>137</v>
      </c>
      <c r="C484" s="344"/>
      <c r="D484" s="238"/>
      <c r="E484" s="245"/>
      <c r="F484" s="346"/>
      <c r="G484" s="347"/>
      <c r="H484" s="347"/>
      <c r="I484" s="347"/>
      <c r="J484" s="347"/>
      <c r="K484" s="347"/>
      <c r="L484" s="347"/>
      <c r="M484" s="347"/>
      <c r="N484" s="347"/>
      <c r="O484" s="347"/>
      <c r="P484" s="347"/>
      <c r="Q484" s="347"/>
      <c r="R484" s="347"/>
      <c r="S484" s="347"/>
      <c r="T484" s="347"/>
      <c r="U484" s="347"/>
      <c r="V484" s="347"/>
      <c r="W484" s="347"/>
      <c r="X484" s="347"/>
      <c r="Y484" s="347"/>
      <c r="Z484" s="347"/>
      <c r="AA484" s="347"/>
      <c r="AB484" s="347"/>
      <c r="AC484" s="347"/>
      <c r="AD484" s="347"/>
      <c r="AE484" s="347"/>
      <c r="AF484" s="347"/>
      <c r="AG484" s="347"/>
      <c r="AH484" s="347"/>
      <c r="AI484" s="347"/>
      <c r="AJ484" s="347"/>
      <c r="AK484" s="347"/>
      <c r="AL484" s="347"/>
      <c r="AM484" s="347"/>
    </row>
    <row r="485" spans="1:39" s="4" customFormat="1" ht="12">
      <c r="A485" s="344"/>
      <c r="B485" s="344" t="s">
        <v>133</v>
      </c>
      <c r="C485" s="344"/>
      <c r="D485" s="238"/>
      <c r="E485" s="245"/>
      <c r="F485" s="346"/>
      <c r="G485" s="347"/>
      <c r="H485" s="347"/>
      <c r="I485" s="347"/>
      <c r="J485" s="347"/>
      <c r="K485" s="347"/>
      <c r="L485" s="347"/>
      <c r="M485" s="347"/>
      <c r="N485" s="347"/>
      <c r="O485" s="347"/>
      <c r="P485" s="347"/>
      <c r="Q485" s="347"/>
      <c r="R485" s="347"/>
      <c r="S485" s="347"/>
      <c r="T485" s="347"/>
      <c r="U485" s="347"/>
      <c r="V485" s="347"/>
      <c r="W485" s="347"/>
      <c r="X485" s="347"/>
      <c r="Y485" s="347"/>
      <c r="Z485" s="347"/>
      <c r="AA485" s="347"/>
      <c r="AB485" s="347"/>
      <c r="AC485" s="347"/>
      <c r="AD485" s="347"/>
      <c r="AE485" s="347"/>
      <c r="AF485" s="347"/>
      <c r="AG485" s="347"/>
      <c r="AH485" s="347"/>
      <c r="AI485" s="347"/>
      <c r="AJ485" s="347"/>
      <c r="AK485" s="347"/>
      <c r="AL485" s="347"/>
      <c r="AM485" s="347"/>
    </row>
    <row r="486" spans="1:39" s="4" customFormat="1" ht="36">
      <c r="A486" s="344"/>
      <c r="B486" s="344" t="s">
        <v>522</v>
      </c>
      <c r="C486" s="344"/>
      <c r="D486" s="238"/>
      <c r="E486" s="245"/>
      <c r="F486" s="346"/>
      <c r="G486" s="347"/>
      <c r="H486" s="347"/>
      <c r="I486" s="347"/>
      <c r="J486" s="347"/>
      <c r="K486" s="347"/>
      <c r="L486" s="347"/>
      <c r="M486" s="347"/>
      <c r="N486" s="347"/>
      <c r="O486" s="347"/>
      <c r="P486" s="347"/>
      <c r="Q486" s="347"/>
      <c r="R486" s="347"/>
      <c r="S486" s="347"/>
      <c r="T486" s="347"/>
      <c r="U486" s="347"/>
      <c r="V486" s="347"/>
      <c r="W486" s="347"/>
      <c r="X486" s="347"/>
      <c r="Y486" s="347"/>
      <c r="Z486" s="347"/>
      <c r="AA486" s="347"/>
      <c r="AB486" s="347"/>
      <c r="AC486" s="347"/>
      <c r="AD486" s="347"/>
      <c r="AE486" s="347"/>
      <c r="AF486" s="347"/>
      <c r="AG486" s="347"/>
      <c r="AH486" s="347"/>
      <c r="AI486" s="347"/>
      <c r="AJ486" s="347"/>
      <c r="AK486" s="347"/>
      <c r="AL486" s="347"/>
      <c r="AM486" s="347"/>
    </row>
    <row r="487" spans="1:39" s="4" customFormat="1" ht="24">
      <c r="A487" s="344"/>
      <c r="B487" s="344" t="s">
        <v>523</v>
      </c>
      <c r="C487" s="344"/>
      <c r="D487" s="238"/>
      <c r="E487" s="245"/>
      <c r="F487" s="346"/>
      <c r="G487" s="347"/>
      <c r="H487" s="347"/>
      <c r="I487" s="347"/>
      <c r="J487" s="347"/>
      <c r="K487" s="347"/>
      <c r="L487" s="347"/>
      <c r="M487" s="347"/>
      <c r="N487" s="347"/>
      <c r="O487" s="347"/>
      <c r="P487" s="347"/>
      <c r="Q487" s="347"/>
      <c r="R487" s="347"/>
      <c r="S487" s="347"/>
      <c r="T487" s="347"/>
      <c r="U487" s="347"/>
      <c r="V487" s="347"/>
      <c r="W487" s="347"/>
      <c r="X487" s="347"/>
      <c r="Y487" s="347"/>
      <c r="Z487" s="347"/>
      <c r="AA487" s="347"/>
      <c r="AB487" s="347"/>
      <c r="AC487" s="347"/>
      <c r="AD487" s="347"/>
      <c r="AE487" s="347"/>
      <c r="AF487" s="347"/>
      <c r="AG487" s="347"/>
      <c r="AH487" s="347"/>
      <c r="AI487" s="347"/>
      <c r="AJ487" s="347"/>
      <c r="AK487" s="347"/>
      <c r="AL487" s="347"/>
      <c r="AM487" s="347"/>
    </row>
    <row r="488" spans="1:39" s="4" customFormat="1" ht="36">
      <c r="A488" s="344"/>
      <c r="B488" s="344" t="s">
        <v>441</v>
      </c>
      <c r="C488" s="344"/>
      <c r="D488" s="238"/>
      <c r="E488" s="245"/>
      <c r="F488" s="346"/>
      <c r="G488" s="347"/>
      <c r="H488" s="347"/>
      <c r="I488" s="347"/>
      <c r="J488" s="347"/>
      <c r="K488" s="347"/>
      <c r="L488" s="347"/>
      <c r="M488" s="347"/>
      <c r="N488" s="347"/>
      <c r="O488" s="347"/>
      <c r="P488" s="347"/>
      <c r="Q488" s="347"/>
      <c r="R488" s="347"/>
      <c r="S488" s="347"/>
      <c r="T488" s="347"/>
      <c r="U488" s="347"/>
      <c r="V488" s="347"/>
      <c r="W488" s="347"/>
      <c r="X488" s="347"/>
      <c r="Y488" s="347"/>
      <c r="Z488" s="347"/>
      <c r="AA488" s="347"/>
      <c r="AB488" s="347"/>
      <c r="AC488" s="347"/>
      <c r="AD488" s="347"/>
      <c r="AE488" s="347"/>
      <c r="AF488" s="347"/>
      <c r="AG488" s="347"/>
      <c r="AH488" s="347"/>
      <c r="AI488" s="347"/>
      <c r="AJ488" s="347"/>
      <c r="AK488" s="347"/>
      <c r="AL488" s="347"/>
      <c r="AM488" s="347"/>
    </row>
    <row r="489" spans="1:39" s="4" customFormat="1" ht="12">
      <c r="A489" s="344"/>
      <c r="B489" s="344" t="s">
        <v>358</v>
      </c>
      <c r="C489" s="344"/>
      <c r="D489" s="238"/>
      <c r="E489" s="245"/>
      <c r="F489" s="346"/>
      <c r="G489" s="347"/>
      <c r="H489" s="347"/>
      <c r="I489" s="347"/>
      <c r="J489" s="347"/>
      <c r="K489" s="347"/>
      <c r="L489" s="347"/>
      <c r="M489" s="347"/>
      <c r="N489" s="347"/>
      <c r="O489" s="347"/>
      <c r="P489" s="347"/>
      <c r="Q489" s="347"/>
      <c r="R489" s="347"/>
      <c r="S489" s="347"/>
      <c r="T489" s="347"/>
      <c r="U489" s="347"/>
      <c r="V489" s="347"/>
      <c r="W489" s="347"/>
      <c r="X489" s="347"/>
      <c r="Y489" s="347"/>
      <c r="Z489" s="347"/>
      <c r="AA489" s="347"/>
      <c r="AB489" s="347"/>
      <c r="AC489" s="347"/>
      <c r="AD489" s="347"/>
      <c r="AE489" s="347"/>
      <c r="AF489" s="347"/>
      <c r="AG489" s="347"/>
      <c r="AH489" s="347"/>
      <c r="AI489" s="347"/>
      <c r="AJ489" s="347"/>
      <c r="AK489" s="347"/>
      <c r="AL489" s="347"/>
      <c r="AM489" s="347"/>
    </row>
    <row r="490" spans="1:39" s="4" customFormat="1" ht="12">
      <c r="A490" s="344"/>
      <c r="B490" s="344" t="s">
        <v>91</v>
      </c>
      <c r="C490" s="344"/>
      <c r="D490" s="238"/>
      <c r="E490" s="245"/>
      <c r="F490" s="346"/>
      <c r="G490" s="347"/>
      <c r="H490" s="347"/>
      <c r="I490" s="347"/>
      <c r="J490" s="347"/>
      <c r="K490" s="347"/>
      <c r="L490" s="347"/>
      <c r="M490" s="347"/>
      <c r="N490" s="347"/>
      <c r="O490" s="347"/>
      <c r="P490" s="347"/>
      <c r="Q490" s="347"/>
      <c r="R490" s="347"/>
      <c r="S490" s="347"/>
      <c r="T490" s="347"/>
      <c r="U490" s="347"/>
      <c r="V490" s="347"/>
      <c r="W490" s="347"/>
      <c r="X490" s="347"/>
      <c r="Y490" s="347"/>
      <c r="Z490" s="347"/>
      <c r="AA490" s="347"/>
      <c r="AB490" s="347"/>
      <c r="AC490" s="347"/>
      <c r="AD490" s="347"/>
      <c r="AE490" s="347"/>
      <c r="AF490" s="347"/>
      <c r="AG490" s="347"/>
      <c r="AH490" s="347"/>
      <c r="AI490" s="347"/>
      <c r="AJ490" s="347"/>
      <c r="AK490" s="347"/>
      <c r="AL490" s="347"/>
      <c r="AM490" s="347"/>
    </row>
    <row r="491" spans="1:39" s="4" customFormat="1" ht="24">
      <c r="A491" s="344"/>
      <c r="B491" s="344" t="s">
        <v>245</v>
      </c>
      <c r="C491" s="344"/>
      <c r="D491" s="238"/>
      <c r="E491" s="245"/>
      <c r="F491" s="346"/>
      <c r="G491" s="347"/>
      <c r="H491" s="347"/>
      <c r="I491" s="347"/>
      <c r="J491" s="347"/>
      <c r="K491" s="347"/>
      <c r="L491" s="347"/>
      <c r="M491" s="347"/>
      <c r="N491" s="347"/>
      <c r="O491" s="347"/>
      <c r="P491" s="347"/>
      <c r="Q491" s="347"/>
      <c r="R491" s="347"/>
      <c r="S491" s="347"/>
      <c r="T491" s="347"/>
      <c r="U491" s="347"/>
      <c r="V491" s="347"/>
      <c r="W491" s="347"/>
      <c r="X491" s="347"/>
      <c r="Y491" s="347"/>
      <c r="Z491" s="347"/>
      <c r="AA491" s="347"/>
      <c r="AB491" s="347"/>
      <c r="AC491" s="347"/>
      <c r="AD491" s="347"/>
      <c r="AE491" s="347"/>
      <c r="AF491" s="347"/>
      <c r="AG491" s="347"/>
      <c r="AH491" s="347"/>
      <c r="AI491" s="347"/>
      <c r="AJ491" s="347"/>
      <c r="AK491" s="347"/>
      <c r="AL491" s="347"/>
      <c r="AM491" s="347"/>
    </row>
    <row r="492" spans="1:39" ht="12">
      <c r="A492" s="3"/>
      <c r="B492" s="3"/>
      <c r="C492" s="3"/>
      <c r="D492" s="216"/>
      <c r="E492" s="243"/>
      <c r="F492" s="217"/>
    </row>
    <row r="493" spans="1:39" ht="12.75">
      <c r="A493" s="3"/>
      <c r="B493" s="220" t="s">
        <v>528</v>
      </c>
      <c r="C493" s="220"/>
      <c r="D493" s="228"/>
      <c r="E493" s="243"/>
      <c r="F493" s="217"/>
    </row>
    <row r="494" spans="1:39" ht="12">
      <c r="A494" s="3"/>
      <c r="B494" s="220" t="s">
        <v>247</v>
      </c>
      <c r="C494" s="220" t="s">
        <v>2</v>
      </c>
      <c r="D494" s="228">
        <v>1</v>
      </c>
      <c r="E494" s="243"/>
      <c r="F494" s="217">
        <f>D494*E494</f>
        <v>0</v>
      </c>
    </row>
    <row r="495" spans="1:39" ht="12.75">
      <c r="A495" s="3"/>
      <c r="B495" s="220" t="s">
        <v>529</v>
      </c>
      <c r="C495" s="220"/>
      <c r="D495" s="228"/>
      <c r="E495" s="243"/>
      <c r="F495" s="217"/>
    </row>
    <row r="496" spans="1:39" ht="12">
      <c r="A496" s="3"/>
      <c r="B496" s="220" t="s">
        <v>247</v>
      </c>
      <c r="C496" s="220" t="s">
        <v>2</v>
      </c>
      <c r="D496" s="228">
        <v>1</v>
      </c>
      <c r="E496" s="243"/>
      <c r="F496" s="217">
        <f>D496*E496</f>
        <v>0</v>
      </c>
    </row>
    <row r="497" spans="1:39" ht="12">
      <c r="A497" s="3"/>
      <c r="B497" s="220" t="s">
        <v>246</v>
      </c>
      <c r="C497" s="220" t="s">
        <v>2</v>
      </c>
      <c r="D497" s="228">
        <v>1</v>
      </c>
      <c r="E497" s="243"/>
      <c r="F497" s="217">
        <f>D497*E497</f>
        <v>0</v>
      </c>
    </row>
    <row r="498" spans="1:39" ht="12">
      <c r="A498" s="3"/>
      <c r="B498" s="220"/>
      <c r="C498" s="220"/>
      <c r="D498" s="228"/>
      <c r="E498" s="243"/>
      <c r="F498" s="217"/>
    </row>
    <row r="499" spans="1:39" s="375" customFormat="1" ht="39.6" customHeight="1">
      <c r="A499" s="318" t="s">
        <v>76</v>
      </c>
      <c r="B499" s="318" t="s">
        <v>241</v>
      </c>
      <c r="C499" s="285"/>
      <c r="D499" s="239"/>
      <c r="E499" s="249"/>
      <c r="F499" s="336">
        <f>F332+F333+F334+F350+F364+F382+F395+F413+F422+F443+F457+F473+F475+F477+F478+F494+F496+F497</f>
        <v>0</v>
      </c>
      <c r="G499" s="364"/>
      <c r="H499" s="374"/>
      <c r="I499" s="374"/>
      <c r="J499" s="374"/>
      <c r="K499" s="374"/>
      <c r="L499" s="374"/>
      <c r="M499" s="374"/>
      <c r="N499" s="374"/>
      <c r="O499" s="374"/>
      <c r="P499" s="374"/>
      <c r="Q499" s="374"/>
      <c r="R499" s="374"/>
      <c r="S499" s="374"/>
      <c r="T499" s="374"/>
      <c r="U499" s="374"/>
      <c r="V499" s="374"/>
      <c r="W499" s="374"/>
      <c r="X499" s="374"/>
      <c r="Y499" s="374"/>
      <c r="Z499" s="374"/>
      <c r="AA499" s="374"/>
      <c r="AB499" s="374"/>
      <c r="AC499" s="374"/>
      <c r="AD499" s="374"/>
      <c r="AE499" s="374"/>
      <c r="AF499" s="374"/>
      <c r="AG499" s="374"/>
      <c r="AH499" s="374"/>
      <c r="AI499" s="374"/>
      <c r="AJ499" s="374"/>
      <c r="AK499" s="374"/>
      <c r="AL499" s="374"/>
      <c r="AM499" s="374"/>
    </row>
    <row r="500" spans="1:39" ht="12">
      <c r="A500" s="333"/>
      <c r="B500" s="333"/>
      <c r="C500" s="3"/>
      <c r="D500" s="216"/>
      <c r="E500" s="243"/>
      <c r="F500" s="376"/>
    </row>
    <row r="501" spans="1:39" s="302" customFormat="1" ht="39.6" customHeight="1">
      <c r="A501" s="359" t="s">
        <v>77</v>
      </c>
      <c r="B501" s="377" t="s">
        <v>71</v>
      </c>
      <c r="C501" s="335"/>
      <c r="D501" s="223"/>
      <c r="E501" s="247"/>
      <c r="F501" s="336"/>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spans="1:39" ht="12">
      <c r="A502" s="3"/>
      <c r="B502" s="333"/>
      <c r="C502" s="3"/>
      <c r="D502" s="216"/>
      <c r="E502" s="243"/>
      <c r="F502" s="376"/>
    </row>
    <row r="503" spans="1:39" s="309" customFormat="1" ht="16.5" customHeight="1">
      <c r="A503" s="337" t="s">
        <v>305</v>
      </c>
      <c r="B503" s="337" t="s">
        <v>251</v>
      </c>
      <c r="C503" s="337"/>
      <c r="D503" s="232"/>
      <c r="E503" s="246"/>
      <c r="F503" s="353"/>
      <c r="G503" s="308"/>
      <c r="H503" s="308"/>
      <c r="I503" s="308"/>
      <c r="J503" s="308"/>
      <c r="K503" s="308"/>
      <c r="L503" s="308"/>
      <c r="M503" s="308"/>
      <c r="N503" s="308"/>
      <c r="O503" s="308"/>
      <c r="P503" s="308"/>
      <c r="Q503" s="308"/>
      <c r="R503" s="308"/>
      <c r="S503" s="308"/>
      <c r="T503" s="308"/>
      <c r="U503" s="308"/>
      <c r="V503" s="308"/>
      <c r="W503" s="308"/>
      <c r="X503" s="308"/>
      <c r="Y503" s="308"/>
      <c r="Z503" s="308"/>
      <c r="AA503" s="308"/>
      <c r="AB503" s="308"/>
      <c r="AC503" s="308"/>
      <c r="AD503" s="308"/>
      <c r="AE503" s="308"/>
      <c r="AF503" s="308"/>
      <c r="AG503" s="308"/>
      <c r="AH503" s="308"/>
      <c r="AI503" s="308"/>
      <c r="AJ503" s="308"/>
      <c r="AK503" s="308"/>
      <c r="AL503" s="308"/>
      <c r="AM503" s="308"/>
    </row>
    <row r="504" spans="1:39" s="2" customFormat="1" ht="39" customHeight="1">
      <c r="A504" s="3"/>
      <c r="B504" s="3" t="s">
        <v>249</v>
      </c>
      <c r="C504" s="3"/>
      <c r="D504" s="216"/>
      <c r="E504" s="243"/>
      <c r="F504" s="217"/>
    </row>
    <row r="505" spans="1:39" s="2" customFormat="1" ht="27" customHeight="1">
      <c r="A505" s="3"/>
      <c r="B505" s="344" t="s">
        <v>273</v>
      </c>
      <c r="C505" s="3"/>
      <c r="D505" s="216"/>
      <c r="E505" s="243"/>
      <c r="F505" s="217"/>
    </row>
    <row r="506" spans="1:39" s="2" customFormat="1" ht="12">
      <c r="A506" s="3"/>
      <c r="B506" s="3" t="s">
        <v>250</v>
      </c>
      <c r="C506" s="3"/>
      <c r="D506" s="216"/>
      <c r="E506" s="243"/>
      <c r="F506" s="217"/>
    </row>
    <row r="507" spans="1:39" s="2" customFormat="1" ht="35.25" customHeight="1">
      <c r="A507" s="3"/>
      <c r="B507" s="3" t="s">
        <v>139</v>
      </c>
      <c r="C507" s="3"/>
      <c r="D507" s="216"/>
      <c r="E507" s="243"/>
      <c r="F507" s="217"/>
    </row>
    <row r="508" spans="1:39" s="2" customFormat="1" ht="40.5" customHeight="1">
      <c r="A508" s="3"/>
      <c r="B508" s="3" t="s">
        <v>138</v>
      </c>
      <c r="C508" s="3"/>
      <c r="D508" s="216"/>
      <c r="E508" s="243"/>
      <c r="F508" s="217"/>
    </row>
    <row r="509" spans="1:39" s="2" customFormat="1" ht="51" customHeight="1">
      <c r="A509" s="3"/>
      <c r="B509" s="3" t="s">
        <v>252</v>
      </c>
      <c r="C509" s="3"/>
      <c r="D509" s="216"/>
      <c r="E509" s="243"/>
      <c r="F509" s="217"/>
    </row>
    <row r="510" spans="1:39" s="2" customFormat="1" ht="51" customHeight="1">
      <c r="A510" s="3"/>
      <c r="B510" s="3" t="s">
        <v>1867</v>
      </c>
      <c r="C510" s="3"/>
      <c r="D510" s="216"/>
      <c r="E510" s="243"/>
      <c r="F510" s="217"/>
    </row>
    <row r="511" spans="1:39" ht="36">
      <c r="A511" s="3"/>
      <c r="B511" s="3" t="s">
        <v>441</v>
      </c>
      <c r="C511" s="3"/>
      <c r="D511" s="216"/>
      <c r="E511" s="243"/>
      <c r="F511" s="217"/>
    </row>
    <row r="512" spans="1:39" s="2" customFormat="1" ht="12">
      <c r="A512" s="3"/>
      <c r="B512" s="3" t="s">
        <v>253</v>
      </c>
      <c r="C512" s="3"/>
      <c r="D512" s="216"/>
      <c r="E512" s="243"/>
      <c r="F512" s="217"/>
    </row>
    <row r="513" spans="1:39" s="2" customFormat="1" ht="12">
      <c r="A513" s="3"/>
      <c r="B513" s="3" t="s">
        <v>133</v>
      </c>
      <c r="C513" s="3"/>
      <c r="D513" s="216"/>
      <c r="E513" s="243"/>
      <c r="F513" s="217"/>
    </row>
    <row r="514" spans="1:39" s="2" customFormat="1" ht="12">
      <c r="A514" s="3"/>
      <c r="B514" s="3" t="s">
        <v>118</v>
      </c>
      <c r="C514" s="3"/>
      <c r="D514" s="216"/>
      <c r="E514" s="243"/>
      <c r="F514" s="217"/>
    </row>
    <row r="515" spans="1:39" s="2" customFormat="1" ht="12">
      <c r="A515" s="3"/>
      <c r="B515" s="220" t="s">
        <v>268</v>
      </c>
      <c r="C515" s="220"/>
      <c r="D515" s="228"/>
      <c r="E515" s="243"/>
      <c r="F515" s="217"/>
    </row>
    <row r="516" spans="1:39" s="2" customFormat="1" ht="12">
      <c r="A516" s="3"/>
      <c r="B516" s="220" t="s">
        <v>269</v>
      </c>
      <c r="C516" s="220" t="s">
        <v>2</v>
      </c>
      <c r="D516" s="228">
        <v>1</v>
      </c>
      <c r="E516" s="243"/>
      <c r="F516" s="217">
        <f>D516*E516</f>
        <v>0</v>
      </c>
    </row>
    <row r="517" spans="1:39" s="2" customFormat="1" ht="12">
      <c r="A517" s="3"/>
      <c r="B517" s="220" t="s">
        <v>270</v>
      </c>
      <c r="C517" s="220" t="s">
        <v>2</v>
      </c>
      <c r="D517" s="228">
        <v>1</v>
      </c>
      <c r="E517" s="243"/>
      <c r="F517" s="217">
        <f>D517*E517</f>
        <v>0</v>
      </c>
    </row>
    <row r="518" spans="1:39" s="2" customFormat="1" ht="12">
      <c r="A518" s="3"/>
      <c r="B518" s="3"/>
      <c r="C518" s="3"/>
      <c r="D518" s="216"/>
      <c r="E518" s="243"/>
      <c r="F518" s="217"/>
    </row>
    <row r="519" spans="1:39" s="302" customFormat="1" ht="39.6" customHeight="1">
      <c r="A519" s="359" t="s">
        <v>77</v>
      </c>
      <c r="B519" s="359" t="s">
        <v>254</v>
      </c>
      <c r="C519" s="335"/>
      <c r="D519" s="223"/>
      <c r="E519" s="247"/>
      <c r="F519" s="336">
        <f>F516+F517</f>
        <v>0</v>
      </c>
      <c r="G519" s="364"/>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spans="1:39" s="2" customFormat="1" ht="12">
      <c r="A520" s="333"/>
      <c r="B520" s="333"/>
      <c r="C520" s="3"/>
      <c r="D520" s="216"/>
      <c r="E520" s="243"/>
      <c r="F520" s="217"/>
    </row>
    <row r="521" spans="1:39" s="302" customFormat="1" ht="22.5" customHeight="1">
      <c r="A521" s="359" t="s">
        <v>78</v>
      </c>
      <c r="B521" s="359" t="s">
        <v>149</v>
      </c>
      <c r="C521" s="335"/>
      <c r="D521" s="223"/>
      <c r="E521" s="247"/>
      <c r="F521" s="336"/>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spans="1:39" s="2" customFormat="1" ht="38.25" customHeight="1">
      <c r="A522" s="3"/>
      <c r="B522" s="3" t="s">
        <v>147</v>
      </c>
      <c r="C522" s="3"/>
      <c r="D522" s="216"/>
      <c r="E522" s="243"/>
      <c r="F522" s="217"/>
    </row>
    <row r="523" spans="1:39" s="2" customFormat="1" ht="12">
      <c r="A523" s="3"/>
      <c r="B523" s="3"/>
      <c r="C523" s="3"/>
      <c r="D523" s="216"/>
      <c r="E523" s="243"/>
      <c r="F523" s="217"/>
    </row>
    <row r="524" spans="1:39" s="309" customFormat="1" ht="17.25" customHeight="1">
      <c r="A524" s="337" t="s">
        <v>306</v>
      </c>
      <c r="B524" s="337" t="s">
        <v>263</v>
      </c>
      <c r="C524" s="337"/>
      <c r="D524" s="232"/>
      <c r="E524" s="246"/>
      <c r="F524" s="353"/>
      <c r="G524" s="308"/>
      <c r="H524" s="308"/>
      <c r="I524" s="308"/>
      <c r="J524" s="308"/>
      <c r="K524" s="308"/>
      <c r="L524" s="308"/>
      <c r="M524" s="308"/>
      <c r="N524" s="308"/>
      <c r="O524" s="308"/>
      <c r="P524" s="308"/>
      <c r="Q524" s="308"/>
      <c r="R524" s="308"/>
      <c r="S524" s="308"/>
      <c r="T524" s="308"/>
      <c r="U524" s="308"/>
      <c r="V524" s="308"/>
      <c r="W524" s="308"/>
      <c r="X524" s="308"/>
      <c r="Y524" s="308"/>
      <c r="Z524" s="308"/>
      <c r="AA524" s="308"/>
      <c r="AB524" s="308"/>
      <c r="AC524" s="308"/>
      <c r="AD524" s="308"/>
      <c r="AE524" s="308"/>
      <c r="AF524" s="308"/>
      <c r="AG524" s="308"/>
      <c r="AH524" s="308"/>
      <c r="AI524" s="308"/>
      <c r="AJ524" s="308"/>
      <c r="AK524" s="308"/>
      <c r="AL524" s="308"/>
      <c r="AM524" s="308"/>
    </row>
    <row r="525" spans="1:39" s="2" customFormat="1" ht="24">
      <c r="A525" s="3"/>
      <c r="B525" s="3" t="s">
        <v>256</v>
      </c>
      <c r="C525" s="3"/>
      <c r="D525" s="216"/>
      <c r="E525" s="243"/>
      <c r="F525" s="217"/>
    </row>
    <row r="526" spans="1:39" s="2" customFormat="1" ht="25.5" customHeight="1">
      <c r="A526" s="3"/>
      <c r="B526" s="3" t="s">
        <v>259</v>
      </c>
      <c r="C526" s="3"/>
      <c r="D526" s="216"/>
      <c r="E526" s="243"/>
      <c r="F526" s="217"/>
    </row>
    <row r="527" spans="1:39" s="2" customFormat="1" ht="60">
      <c r="A527" s="3"/>
      <c r="B527" s="3" t="s">
        <v>257</v>
      </c>
      <c r="C527" s="3"/>
      <c r="D527" s="216"/>
      <c r="E527" s="243"/>
      <c r="F527" s="217"/>
    </row>
    <row r="528" spans="1:39" s="2" customFormat="1" ht="19.5" customHeight="1">
      <c r="A528" s="3"/>
      <c r="B528" s="3" t="s">
        <v>1868</v>
      </c>
      <c r="C528" s="3"/>
      <c r="D528" s="216"/>
      <c r="E528" s="243"/>
      <c r="F528" s="217"/>
    </row>
    <row r="529" spans="1:39" s="2" customFormat="1" ht="27" customHeight="1">
      <c r="A529" s="3"/>
      <c r="B529" s="3" t="s">
        <v>258</v>
      </c>
      <c r="C529" s="3"/>
      <c r="D529" s="216"/>
      <c r="E529" s="243"/>
      <c r="F529" s="217"/>
    </row>
    <row r="530" spans="1:39" s="2" customFormat="1" ht="73.5" customHeight="1">
      <c r="A530" s="3"/>
      <c r="B530" s="344" t="s">
        <v>505</v>
      </c>
      <c r="C530" s="3"/>
      <c r="D530" s="216"/>
      <c r="E530" s="243"/>
      <c r="F530" s="217"/>
    </row>
    <row r="531" spans="1:39" s="2" customFormat="1" ht="24">
      <c r="A531" s="3"/>
      <c r="B531" s="3" t="s">
        <v>449</v>
      </c>
      <c r="C531" s="3"/>
      <c r="D531" s="216"/>
      <c r="E531" s="243"/>
      <c r="F531" s="217"/>
    </row>
    <row r="532" spans="1:39" s="2" customFormat="1" ht="24">
      <c r="A532" s="3"/>
      <c r="B532" s="3" t="s">
        <v>448</v>
      </c>
      <c r="C532" s="3"/>
      <c r="D532" s="216"/>
      <c r="E532" s="243"/>
      <c r="F532" s="217"/>
    </row>
    <row r="533" spans="1:39" s="2" customFormat="1" ht="12">
      <c r="A533" s="3"/>
      <c r="B533" s="3" t="s">
        <v>274</v>
      </c>
      <c r="C533" s="3"/>
      <c r="D533" s="216"/>
      <c r="E533" s="243"/>
      <c r="F533" s="217"/>
    </row>
    <row r="534" spans="1:39" s="2" customFormat="1" ht="12">
      <c r="A534" s="3"/>
      <c r="B534" s="3"/>
      <c r="C534" s="220" t="s">
        <v>82</v>
      </c>
      <c r="D534" s="228">
        <v>23</v>
      </c>
      <c r="E534" s="243"/>
      <c r="F534" s="217">
        <f>D534*E534</f>
        <v>0</v>
      </c>
    </row>
    <row r="535" spans="1:39" s="2" customFormat="1" ht="12">
      <c r="A535" s="3"/>
      <c r="B535" s="3"/>
      <c r="C535" s="220"/>
      <c r="D535" s="228"/>
      <c r="E535" s="243"/>
      <c r="F535" s="217"/>
    </row>
    <row r="536" spans="1:39" s="307" customFormat="1" ht="18.75" customHeight="1">
      <c r="A536" s="337" t="s">
        <v>307</v>
      </c>
      <c r="B536" s="337" t="s">
        <v>262</v>
      </c>
      <c r="C536" s="338"/>
      <c r="D536" s="225"/>
      <c r="E536" s="244"/>
      <c r="F536" s="339"/>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spans="1:39" s="2" customFormat="1" ht="26.25" customHeight="1">
      <c r="A537" s="3"/>
      <c r="B537" s="3" t="s">
        <v>509</v>
      </c>
      <c r="C537" s="3"/>
      <c r="D537" s="216"/>
      <c r="E537" s="243"/>
      <c r="F537" s="217"/>
    </row>
    <row r="538" spans="1:39" s="2" customFormat="1" ht="34.5" customHeight="1">
      <c r="A538" s="3"/>
      <c r="B538" s="3" t="s">
        <v>507</v>
      </c>
      <c r="C538" s="3"/>
      <c r="D538" s="216"/>
      <c r="E538" s="243"/>
      <c r="F538" s="217"/>
    </row>
    <row r="539" spans="1:39" s="2" customFormat="1" ht="14.25" customHeight="1">
      <c r="A539" s="3"/>
      <c r="B539" s="3" t="s">
        <v>508</v>
      </c>
      <c r="C539" s="3"/>
      <c r="D539" s="216"/>
      <c r="E539" s="243"/>
      <c r="F539" s="217"/>
    </row>
    <row r="540" spans="1:39" s="2" customFormat="1" ht="16.5" customHeight="1">
      <c r="A540" s="3"/>
      <c r="B540" s="3" t="s">
        <v>1868</v>
      </c>
      <c r="C540" s="3"/>
      <c r="D540" s="216"/>
      <c r="E540" s="243"/>
      <c r="F540" s="217"/>
    </row>
    <row r="541" spans="1:39" s="2" customFormat="1" ht="24">
      <c r="A541" s="3"/>
      <c r="B541" s="3" t="s">
        <v>261</v>
      </c>
      <c r="C541" s="3"/>
      <c r="D541" s="216"/>
      <c r="E541" s="243"/>
      <c r="F541" s="217"/>
    </row>
    <row r="542" spans="1:39" s="2" customFormat="1" ht="36">
      <c r="A542" s="3"/>
      <c r="B542" s="3" t="s">
        <v>255</v>
      </c>
      <c r="C542" s="3"/>
      <c r="D542" s="216"/>
      <c r="E542" s="243"/>
      <c r="F542" s="217"/>
    </row>
    <row r="543" spans="1:39" s="2" customFormat="1" ht="24" customHeight="1">
      <c r="A543" s="3"/>
      <c r="B543" s="3" t="s">
        <v>260</v>
      </c>
      <c r="C543" s="3"/>
      <c r="D543" s="216"/>
      <c r="E543" s="243"/>
      <c r="F543" s="217"/>
    </row>
    <row r="544" spans="1:39" s="2" customFormat="1" ht="48.75" customHeight="1">
      <c r="A544" s="3"/>
      <c r="B544" s="3" t="s">
        <v>506</v>
      </c>
      <c r="C544" s="3"/>
      <c r="D544" s="216"/>
      <c r="E544" s="243"/>
      <c r="F544" s="217"/>
    </row>
    <row r="545" spans="1:39" s="2" customFormat="1" ht="24">
      <c r="A545" s="3"/>
      <c r="B545" s="3" t="s">
        <v>447</v>
      </c>
      <c r="C545" s="3"/>
      <c r="D545" s="216"/>
      <c r="E545" s="243"/>
      <c r="F545" s="217"/>
    </row>
    <row r="546" spans="1:39" s="2" customFormat="1" ht="24">
      <c r="A546" s="3"/>
      <c r="B546" s="3" t="s">
        <v>448</v>
      </c>
      <c r="C546" s="3"/>
      <c r="D546" s="216"/>
      <c r="E546" s="243"/>
      <c r="F546" s="217"/>
    </row>
    <row r="547" spans="1:39" s="2" customFormat="1" ht="12">
      <c r="A547" s="3"/>
      <c r="B547" s="3" t="s">
        <v>274</v>
      </c>
      <c r="C547" s="3"/>
      <c r="D547" s="216"/>
      <c r="E547" s="243"/>
      <c r="F547" s="217"/>
    </row>
    <row r="548" spans="1:39" s="2" customFormat="1" ht="12">
      <c r="A548" s="3"/>
      <c r="B548" s="3"/>
      <c r="C548" s="3"/>
      <c r="D548" s="216"/>
      <c r="E548" s="243"/>
      <c r="F548" s="217"/>
    </row>
    <row r="549" spans="1:39" s="2" customFormat="1" ht="12">
      <c r="A549" s="3"/>
      <c r="B549" s="3"/>
      <c r="C549" s="220" t="s">
        <v>82</v>
      </c>
      <c r="D549" s="228">
        <v>120</v>
      </c>
      <c r="E549" s="243"/>
      <c r="F549" s="217">
        <f>D549*E549</f>
        <v>0</v>
      </c>
    </row>
    <row r="550" spans="1:39" s="2" customFormat="1" ht="12">
      <c r="A550" s="3"/>
      <c r="B550" s="3"/>
      <c r="C550" s="220"/>
      <c r="D550" s="228"/>
      <c r="E550" s="243"/>
      <c r="F550" s="217"/>
    </row>
    <row r="551" spans="1:39" s="302" customFormat="1" ht="39.6" customHeight="1">
      <c r="A551" s="359" t="s">
        <v>78</v>
      </c>
      <c r="B551" s="359" t="s">
        <v>148</v>
      </c>
      <c r="C551" s="335"/>
      <c r="D551" s="223"/>
      <c r="E551" s="247"/>
      <c r="F551" s="336">
        <f>F534+F549</f>
        <v>0</v>
      </c>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spans="1:39" s="374" customFormat="1" ht="12">
      <c r="A552" s="319"/>
      <c r="B552" s="319"/>
      <c r="C552" s="272"/>
      <c r="D552" s="240"/>
      <c r="E552" s="250"/>
      <c r="F552" s="273"/>
    </row>
    <row r="553" spans="1:39" s="375" customFormat="1" ht="39.6" customHeight="1">
      <c r="A553" s="318" t="s">
        <v>79</v>
      </c>
      <c r="B553" s="359" t="s">
        <v>52</v>
      </c>
      <c r="C553" s="285"/>
      <c r="D553" s="239"/>
      <c r="E553" s="249"/>
      <c r="F553" s="286"/>
      <c r="G553" s="374"/>
      <c r="H553" s="374"/>
      <c r="I553" s="374"/>
      <c r="J553" s="374"/>
      <c r="K553" s="374"/>
      <c r="L553" s="374"/>
      <c r="M553" s="374"/>
      <c r="N553" s="374"/>
      <c r="O553" s="374"/>
      <c r="P553" s="374"/>
      <c r="Q553" s="374"/>
      <c r="R553" s="374"/>
      <c r="S553" s="374"/>
      <c r="T553" s="374"/>
      <c r="U553" s="374"/>
      <c r="V553" s="374"/>
      <c r="W553" s="374"/>
      <c r="X553" s="374"/>
      <c r="Y553" s="374"/>
      <c r="Z553" s="374"/>
      <c r="AA553" s="374"/>
      <c r="AB553" s="374"/>
      <c r="AC553" s="374"/>
      <c r="AD553" s="374"/>
      <c r="AE553" s="374"/>
      <c r="AF553" s="374"/>
      <c r="AG553" s="374"/>
      <c r="AH553" s="374"/>
      <c r="AI553" s="374"/>
      <c r="AJ553" s="374"/>
      <c r="AK553" s="374"/>
      <c r="AL553" s="374"/>
      <c r="AM553" s="374"/>
    </row>
    <row r="554" spans="1:39" s="2" customFormat="1" ht="24">
      <c r="A554" s="3"/>
      <c r="B554" s="3" t="s">
        <v>86</v>
      </c>
      <c r="C554" s="3"/>
      <c r="D554" s="216"/>
      <c r="E554" s="243"/>
      <c r="F554" s="217"/>
    </row>
    <row r="555" spans="1:39" s="2" customFormat="1" ht="12">
      <c r="A555" s="3"/>
      <c r="B555" s="3"/>
      <c r="C555" s="3"/>
      <c r="D555" s="216"/>
      <c r="E555" s="243"/>
      <c r="F555" s="217"/>
    </row>
    <row r="556" spans="1:39" s="309" customFormat="1" ht="21.75" customHeight="1">
      <c r="A556" s="337" t="s">
        <v>90</v>
      </c>
      <c r="B556" s="337" t="s">
        <v>373</v>
      </c>
      <c r="C556" s="337"/>
      <c r="D556" s="232"/>
      <c r="E556" s="246"/>
      <c r="F556" s="353"/>
      <c r="G556" s="308"/>
      <c r="H556" s="308"/>
      <c r="I556" s="308"/>
      <c r="J556" s="308"/>
      <c r="K556" s="308"/>
      <c r="L556" s="308"/>
      <c r="M556" s="308"/>
      <c r="N556" s="308"/>
      <c r="O556" s="308"/>
      <c r="P556" s="308"/>
      <c r="Q556" s="308"/>
      <c r="R556" s="308"/>
      <c r="S556" s="308"/>
      <c r="T556" s="308"/>
      <c r="U556" s="308"/>
      <c r="V556" s="308"/>
      <c r="W556" s="308"/>
      <c r="X556" s="308"/>
      <c r="Y556" s="308"/>
      <c r="Z556" s="308"/>
      <c r="AA556" s="308"/>
      <c r="AB556" s="308"/>
      <c r="AC556" s="308"/>
      <c r="AD556" s="308"/>
      <c r="AE556" s="308"/>
      <c r="AF556" s="308"/>
      <c r="AG556" s="308"/>
      <c r="AH556" s="308"/>
      <c r="AI556" s="308"/>
      <c r="AJ556" s="308"/>
      <c r="AK556" s="308"/>
      <c r="AL556" s="308"/>
      <c r="AM556" s="308"/>
    </row>
    <row r="557" spans="1:39" s="2" customFormat="1" ht="60">
      <c r="A557" s="3"/>
      <c r="B557" s="3" t="s">
        <v>379</v>
      </c>
      <c r="C557" s="3"/>
      <c r="D557" s="216"/>
      <c r="E557" s="243"/>
      <c r="F557" s="217"/>
    </row>
    <row r="558" spans="1:39" s="2" customFormat="1" ht="24">
      <c r="A558" s="3"/>
      <c r="B558" s="3" t="s">
        <v>140</v>
      </c>
      <c r="C558" s="3"/>
      <c r="D558" s="216"/>
      <c r="E558" s="243"/>
      <c r="F558" s="217"/>
    </row>
    <row r="559" spans="1:39" s="2" customFormat="1" ht="29.25" customHeight="1">
      <c r="A559" s="3"/>
      <c r="B559" s="3" t="s">
        <v>376</v>
      </c>
      <c r="C559" s="3"/>
      <c r="D559" s="216"/>
      <c r="E559" s="243"/>
      <c r="F559" s="217"/>
    </row>
    <row r="560" spans="1:39" s="2" customFormat="1" ht="63.75" customHeight="1">
      <c r="A560" s="3"/>
      <c r="B560" s="3" t="s">
        <v>377</v>
      </c>
      <c r="C560" s="3"/>
      <c r="D560" s="216"/>
      <c r="E560" s="243"/>
      <c r="F560" s="217"/>
    </row>
    <row r="561" spans="1:39" s="2" customFormat="1" ht="48.75" customHeight="1">
      <c r="A561" s="3"/>
      <c r="B561" s="3" t="s">
        <v>142</v>
      </c>
      <c r="C561" s="3"/>
      <c r="D561" s="216"/>
      <c r="E561" s="243"/>
      <c r="F561" s="217"/>
    </row>
    <row r="562" spans="1:39" s="2" customFormat="1" ht="168">
      <c r="A562" s="3"/>
      <c r="B562" s="3" t="s">
        <v>378</v>
      </c>
      <c r="C562" s="3"/>
      <c r="D562" s="216"/>
      <c r="E562" s="243"/>
      <c r="F562" s="217"/>
    </row>
    <row r="563" spans="1:39" s="2" customFormat="1" ht="12">
      <c r="A563" s="3"/>
      <c r="B563" s="3" t="s">
        <v>144</v>
      </c>
      <c r="C563" s="3"/>
      <c r="D563" s="216"/>
      <c r="E563" s="243"/>
      <c r="F563" s="217"/>
    </row>
    <row r="564" spans="1:39" s="2" customFormat="1" ht="36">
      <c r="A564" s="3"/>
      <c r="B564" s="3" t="s">
        <v>141</v>
      </c>
      <c r="C564" s="3"/>
      <c r="D564" s="216"/>
      <c r="E564" s="243"/>
      <c r="F564" s="217"/>
    </row>
    <row r="565" spans="1:39" s="2" customFormat="1" ht="12">
      <c r="A565" s="3"/>
      <c r="B565" s="3" t="s">
        <v>93</v>
      </c>
      <c r="C565" s="3"/>
      <c r="D565" s="216"/>
      <c r="E565" s="243"/>
      <c r="F565" s="217"/>
    </row>
    <row r="566" spans="1:39" s="2" customFormat="1" ht="12">
      <c r="A566" s="3"/>
      <c r="B566" s="361" t="s">
        <v>360</v>
      </c>
      <c r="C566" s="220" t="s">
        <v>82</v>
      </c>
      <c r="D566" s="228">
        <v>170</v>
      </c>
      <c r="E566" s="243"/>
      <c r="F566" s="217">
        <f>D566*E566</f>
        <v>0</v>
      </c>
    </row>
    <row r="567" spans="1:39" s="2" customFormat="1" ht="12">
      <c r="A567" s="3"/>
      <c r="B567" s="361" t="s">
        <v>146</v>
      </c>
      <c r="C567" s="220" t="s">
        <v>82</v>
      </c>
      <c r="D567" s="228">
        <v>116</v>
      </c>
      <c r="E567" s="243"/>
      <c r="F567" s="217">
        <f>D567*E567</f>
        <v>0</v>
      </c>
    </row>
    <row r="568" spans="1:39" s="2" customFormat="1" ht="12">
      <c r="A568" s="3"/>
      <c r="B568" s="361"/>
      <c r="C568" s="220"/>
      <c r="D568" s="228"/>
      <c r="E568" s="243"/>
      <c r="F568" s="217"/>
    </row>
    <row r="569" spans="1:39" s="309" customFormat="1" ht="21.75" customHeight="1">
      <c r="A569" s="337" t="s">
        <v>371</v>
      </c>
      <c r="B569" s="337" t="s">
        <v>374</v>
      </c>
      <c r="C569" s="337"/>
      <c r="D569" s="232"/>
      <c r="E569" s="246"/>
      <c r="F569" s="353"/>
      <c r="G569" s="308"/>
      <c r="H569" s="308"/>
      <c r="I569" s="308"/>
      <c r="J569" s="308"/>
      <c r="K569" s="308"/>
      <c r="L569" s="308"/>
      <c r="M569" s="308"/>
      <c r="N569" s="308"/>
      <c r="O569" s="308"/>
      <c r="P569" s="308"/>
      <c r="Q569" s="308"/>
      <c r="R569" s="308"/>
      <c r="S569" s="308"/>
      <c r="T569" s="308"/>
      <c r="U569" s="308"/>
      <c r="V569" s="308"/>
      <c r="W569" s="308"/>
      <c r="X569" s="308"/>
      <c r="Y569" s="308"/>
      <c r="Z569" s="308"/>
      <c r="AA569" s="308"/>
      <c r="AB569" s="308"/>
      <c r="AC569" s="308"/>
      <c r="AD569" s="308"/>
      <c r="AE569" s="308"/>
      <c r="AF569" s="308"/>
      <c r="AG569" s="308"/>
      <c r="AH569" s="308"/>
      <c r="AI569" s="308"/>
      <c r="AJ569" s="308"/>
      <c r="AK569" s="308"/>
      <c r="AL569" s="308"/>
      <c r="AM569" s="308"/>
    </row>
    <row r="570" spans="1:39" s="2" customFormat="1" ht="24">
      <c r="A570" s="3"/>
      <c r="B570" s="344" t="s">
        <v>380</v>
      </c>
      <c r="C570" s="3"/>
      <c r="D570" s="216"/>
      <c r="E570" s="243"/>
      <c r="F570" s="217"/>
    </row>
    <row r="571" spans="1:39" s="2" customFormat="1" ht="39" customHeight="1">
      <c r="A571" s="3"/>
      <c r="B571" s="344" t="s">
        <v>275</v>
      </c>
      <c r="C571" s="3"/>
      <c r="D571" s="216"/>
      <c r="E571" s="243"/>
      <c r="F571" s="217"/>
    </row>
    <row r="572" spans="1:39" s="2" customFormat="1" ht="24">
      <c r="A572" s="3"/>
      <c r="B572" s="344" t="s">
        <v>140</v>
      </c>
      <c r="C572" s="3"/>
      <c r="D572" s="216"/>
      <c r="E572" s="243"/>
      <c r="F572" s="217"/>
    </row>
    <row r="573" spans="1:39" s="2" customFormat="1" ht="60.75" customHeight="1">
      <c r="A573" s="3"/>
      <c r="B573" s="344" t="s">
        <v>450</v>
      </c>
      <c r="C573" s="3"/>
      <c r="D573" s="216"/>
      <c r="E573" s="243"/>
      <c r="F573" s="217"/>
    </row>
    <row r="574" spans="1:39" s="2" customFormat="1" ht="24.75" customHeight="1">
      <c r="A574" s="3"/>
      <c r="B574" s="344" t="s">
        <v>452</v>
      </c>
      <c r="C574" s="3"/>
      <c r="D574" s="216"/>
      <c r="E574" s="243"/>
      <c r="F574" s="217"/>
    </row>
    <row r="575" spans="1:39" s="2" customFormat="1" ht="24">
      <c r="A575" s="3"/>
      <c r="B575" s="344" t="s">
        <v>143</v>
      </c>
      <c r="C575" s="3"/>
      <c r="D575" s="216"/>
      <c r="E575" s="243"/>
      <c r="F575" s="217"/>
    </row>
    <row r="576" spans="1:39" s="2" customFormat="1" ht="48" customHeight="1">
      <c r="A576" s="3"/>
      <c r="B576" s="344" t="s">
        <v>142</v>
      </c>
      <c r="C576" s="3"/>
      <c r="D576" s="216"/>
      <c r="E576" s="243"/>
      <c r="F576" s="217"/>
    </row>
    <row r="577" spans="1:39" s="2" customFormat="1" ht="25.5" customHeight="1">
      <c r="A577" s="3"/>
      <c r="B577" s="344" t="s">
        <v>381</v>
      </c>
      <c r="C577" s="3"/>
      <c r="D577" s="216"/>
      <c r="E577" s="243"/>
      <c r="F577" s="217"/>
    </row>
    <row r="578" spans="1:39" s="2" customFormat="1" ht="36">
      <c r="A578" s="3"/>
      <c r="B578" s="344" t="s">
        <v>141</v>
      </c>
      <c r="C578" s="3"/>
      <c r="D578" s="216"/>
      <c r="E578" s="243"/>
      <c r="F578" s="217"/>
    </row>
    <row r="579" spans="1:39" s="2" customFormat="1" ht="12">
      <c r="A579" s="3"/>
      <c r="B579" s="344" t="s">
        <v>93</v>
      </c>
      <c r="C579" s="3"/>
      <c r="D579" s="216"/>
      <c r="E579" s="243"/>
      <c r="F579" s="217"/>
    </row>
    <row r="580" spans="1:39" s="2" customFormat="1" ht="12">
      <c r="A580" s="3"/>
      <c r="B580" s="378" t="s">
        <v>375</v>
      </c>
      <c r="C580" s="220" t="s">
        <v>82</v>
      </c>
      <c r="D580" s="228">
        <v>210</v>
      </c>
      <c r="E580" s="243"/>
      <c r="F580" s="217">
        <f>D580*E580</f>
        <v>0</v>
      </c>
    </row>
    <row r="581" spans="1:39" s="2" customFormat="1" ht="12">
      <c r="A581" s="3"/>
      <c r="B581" s="379" t="s">
        <v>145</v>
      </c>
      <c r="C581" s="220" t="s">
        <v>82</v>
      </c>
      <c r="D581" s="228">
        <v>21</v>
      </c>
      <c r="E581" s="243"/>
      <c r="F581" s="217">
        <f>D581*E581</f>
        <v>0</v>
      </c>
    </row>
    <row r="582" spans="1:39" s="2" customFormat="1" ht="12">
      <c r="A582" s="3"/>
      <c r="B582" s="361"/>
      <c r="C582" s="220"/>
      <c r="D582" s="228"/>
      <c r="E582" s="243"/>
      <c r="F582" s="217"/>
    </row>
    <row r="583" spans="1:39" s="309" customFormat="1" ht="21.75" customHeight="1">
      <c r="A583" s="337" t="s">
        <v>372</v>
      </c>
      <c r="B583" s="337" t="s">
        <v>370</v>
      </c>
      <c r="C583" s="337"/>
      <c r="D583" s="232"/>
      <c r="E583" s="246"/>
      <c r="F583" s="353"/>
      <c r="G583" s="308"/>
      <c r="H583" s="308"/>
      <c r="I583" s="308"/>
      <c r="J583" s="308"/>
      <c r="K583" s="308"/>
      <c r="L583" s="308"/>
      <c r="M583" s="308"/>
      <c r="N583" s="308"/>
      <c r="O583" s="308"/>
      <c r="P583" s="308"/>
      <c r="Q583" s="308"/>
      <c r="R583" s="308"/>
      <c r="S583" s="308"/>
      <c r="T583" s="308"/>
      <c r="U583" s="308"/>
      <c r="V583" s="308"/>
      <c r="W583" s="308"/>
      <c r="X583" s="308"/>
      <c r="Y583" s="308"/>
      <c r="Z583" s="308"/>
      <c r="AA583" s="308"/>
      <c r="AB583" s="308"/>
      <c r="AC583" s="308"/>
      <c r="AD583" s="308"/>
      <c r="AE583" s="308"/>
      <c r="AF583" s="308"/>
      <c r="AG583" s="308"/>
      <c r="AH583" s="308"/>
      <c r="AI583" s="308"/>
      <c r="AJ583" s="308"/>
      <c r="AK583" s="308"/>
      <c r="AL583" s="308"/>
      <c r="AM583" s="308"/>
    </row>
    <row r="584" spans="1:39" s="2" customFormat="1" ht="36.75" customHeight="1">
      <c r="A584" s="3"/>
      <c r="B584" s="3" t="s">
        <v>451</v>
      </c>
      <c r="C584" s="3"/>
      <c r="D584" s="216"/>
      <c r="E584" s="243"/>
      <c r="F584" s="217"/>
    </row>
    <row r="585" spans="1:39" s="2" customFormat="1" ht="24">
      <c r="A585" s="3"/>
      <c r="B585" s="3" t="s">
        <v>140</v>
      </c>
      <c r="C585" s="3"/>
      <c r="D585" s="216"/>
      <c r="E585" s="243"/>
      <c r="F585" s="217"/>
    </row>
    <row r="586" spans="1:39" s="2" customFormat="1" ht="24">
      <c r="A586" s="3"/>
      <c r="B586" s="3" t="s">
        <v>143</v>
      </c>
      <c r="C586" s="3"/>
      <c r="D586" s="216"/>
      <c r="E586" s="243"/>
      <c r="F586" s="217"/>
    </row>
    <row r="587" spans="1:39" s="2" customFormat="1" ht="49.5" customHeight="1">
      <c r="A587" s="3"/>
      <c r="B587" s="3" t="s">
        <v>142</v>
      </c>
      <c r="C587" s="3"/>
      <c r="D587" s="216"/>
      <c r="E587" s="243"/>
      <c r="F587" s="217"/>
    </row>
    <row r="588" spans="1:39" s="2" customFormat="1" ht="64.5" customHeight="1">
      <c r="A588" s="3"/>
      <c r="B588" s="3" t="s">
        <v>450</v>
      </c>
      <c r="C588" s="3"/>
      <c r="D588" s="216"/>
      <c r="E588" s="243"/>
      <c r="F588" s="217"/>
    </row>
    <row r="589" spans="1:39" s="2" customFormat="1" ht="24" customHeight="1">
      <c r="A589" s="3"/>
      <c r="B589" s="3" t="s">
        <v>452</v>
      </c>
      <c r="C589" s="3"/>
      <c r="D589" s="216"/>
      <c r="E589" s="243"/>
      <c r="F589" s="217"/>
    </row>
    <row r="590" spans="1:39" s="2" customFormat="1" ht="27" customHeight="1">
      <c r="A590" s="3"/>
      <c r="B590" s="3" t="s">
        <v>381</v>
      </c>
      <c r="C590" s="3"/>
      <c r="D590" s="216"/>
      <c r="E590" s="243"/>
      <c r="F590" s="217"/>
    </row>
    <row r="591" spans="1:39" s="2" customFormat="1" ht="36">
      <c r="A591" s="3"/>
      <c r="B591" s="3" t="s">
        <v>141</v>
      </c>
      <c r="C591" s="3"/>
      <c r="D591" s="216"/>
      <c r="E591" s="243"/>
      <c r="F591" s="217"/>
    </row>
    <row r="592" spans="1:39" s="2" customFormat="1" ht="12">
      <c r="A592" s="3"/>
      <c r="B592" s="3" t="s">
        <v>93</v>
      </c>
      <c r="C592" s="3"/>
      <c r="D592" s="216"/>
      <c r="E592" s="243"/>
      <c r="F592" s="217"/>
    </row>
    <row r="593" spans="1:39" s="2" customFormat="1" ht="12">
      <c r="A593" s="3"/>
      <c r="B593" s="379" t="s">
        <v>382</v>
      </c>
      <c r="C593" s="220" t="s">
        <v>82</v>
      </c>
      <c r="D593" s="228">
        <v>65</v>
      </c>
      <c r="E593" s="243"/>
      <c r="F593" s="217">
        <f>D593*E593</f>
        <v>0</v>
      </c>
    </row>
    <row r="594" spans="1:39" s="2" customFormat="1" ht="12">
      <c r="A594" s="3"/>
      <c r="B594" s="379" t="s">
        <v>453</v>
      </c>
      <c r="C594" s="220" t="s">
        <v>82</v>
      </c>
      <c r="D594" s="228">
        <v>18</v>
      </c>
      <c r="E594" s="243"/>
      <c r="F594" s="217">
        <f>D594*E594</f>
        <v>0</v>
      </c>
    </row>
    <row r="595" spans="1:39" s="2" customFormat="1" ht="12">
      <c r="A595" s="3"/>
      <c r="B595" s="3"/>
      <c r="C595" s="3"/>
      <c r="D595" s="216"/>
      <c r="E595" s="243"/>
      <c r="F595" s="217"/>
    </row>
    <row r="596" spans="1:39" s="302" customFormat="1" ht="39.6" customHeight="1">
      <c r="A596" s="359" t="s">
        <v>79</v>
      </c>
      <c r="B596" s="359" t="s">
        <v>94</v>
      </c>
      <c r="C596" s="335"/>
      <c r="D596" s="223"/>
      <c r="E596" s="247"/>
      <c r="F596" s="336">
        <f>F566+F567+F580+F581+F593+F594</f>
        <v>0</v>
      </c>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spans="1:39" s="2" customFormat="1" ht="12">
      <c r="A597" s="333"/>
      <c r="B597" s="333"/>
      <c r="C597" s="3"/>
      <c r="D597" s="216"/>
      <c r="E597" s="243"/>
      <c r="F597" s="217"/>
    </row>
    <row r="598" spans="1:39" s="302" customFormat="1" ht="36.75" customHeight="1">
      <c r="A598" s="359" t="s">
        <v>80</v>
      </c>
      <c r="B598" s="359" t="s">
        <v>95</v>
      </c>
      <c r="C598" s="335"/>
      <c r="D598" s="223"/>
      <c r="E598" s="247"/>
      <c r="F598" s="336"/>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spans="1:39" s="2" customFormat="1" ht="24">
      <c r="A599" s="3"/>
      <c r="B599" s="3" t="s">
        <v>86</v>
      </c>
      <c r="C599" s="3"/>
      <c r="D599" s="216"/>
      <c r="E599" s="243"/>
      <c r="F599" s="217"/>
    </row>
    <row r="600" spans="1:39" s="2" customFormat="1" ht="12">
      <c r="A600" s="3"/>
      <c r="B600" s="3"/>
      <c r="C600" s="3"/>
      <c r="D600" s="216"/>
      <c r="E600" s="243"/>
      <c r="F600" s="217"/>
    </row>
    <row r="601" spans="1:39" s="309" customFormat="1" ht="18" customHeight="1">
      <c r="A601" s="337" t="s">
        <v>92</v>
      </c>
      <c r="B601" s="337" t="s">
        <v>264</v>
      </c>
      <c r="C601" s="337"/>
      <c r="D601" s="232"/>
      <c r="E601" s="246"/>
      <c r="F601" s="353"/>
      <c r="G601" s="308"/>
      <c r="H601" s="308"/>
      <c r="I601" s="308"/>
      <c r="J601" s="308"/>
      <c r="K601" s="308"/>
      <c r="L601" s="308"/>
      <c r="M601" s="308"/>
      <c r="N601" s="308"/>
      <c r="O601" s="308"/>
      <c r="P601" s="308"/>
      <c r="Q601" s="308"/>
      <c r="R601" s="308"/>
      <c r="S601" s="308"/>
      <c r="T601" s="308"/>
      <c r="U601" s="308"/>
      <c r="V601" s="308"/>
      <c r="W601" s="308"/>
      <c r="X601" s="308"/>
      <c r="Y601" s="308"/>
      <c r="Z601" s="308"/>
      <c r="AA601" s="308"/>
      <c r="AB601" s="308"/>
      <c r="AC601" s="308"/>
      <c r="AD601" s="308"/>
      <c r="AE601" s="308"/>
      <c r="AF601" s="308"/>
      <c r="AG601" s="308"/>
      <c r="AH601" s="308"/>
      <c r="AI601" s="308"/>
      <c r="AJ601" s="308"/>
      <c r="AK601" s="308"/>
      <c r="AL601" s="308"/>
      <c r="AM601" s="308"/>
    </row>
    <row r="602" spans="1:39" ht="24">
      <c r="A602" s="3"/>
      <c r="B602" s="3" t="s">
        <v>383</v>
      </c>
      <c r="C602" s="3"/>
      <c r="D602" s="216"/>
      <c r="E602" s="243"/>
      <c r="F602" s="217"/>
    </row>
    <row r="603" spans="1:39" ht="12">
      <c r="A603" s="3"/>
      <c r="B603" s="380" t="s">
        <v>384</v>
      </c>
      <c r="C603" s="3"/>
      <c r="D603" s="216"/>
      <c r="E603" s="243"/>
      <c r="F603" s="217"/>
    </row>
    <row r="604" spans="1:39" ht="27.75" customHeight="1">
      <c r="A604" s="3"/>
      <c r="B604" s="3" t="s">
        <v>510</v>
      </c>
      <c r="C604" s="3"/>
      <c r="D604" s="216"/>
      <c r="E604" s="243"/>
      <c r="F604" s="217"/>
    </row>
    <row r="605" spans="1:39" ht="29.25" customHeight="1">
      <c r="A605" s="3"/>
      <c r="B605" s="3" t="s">
        <v>385</v>
      </c>
      <c r="C605" s="3"/>
      <c r="D605" s="216"/>
      <c r="E605" s="243"/>
      <c r="F605" s="217"/>
    </row>
    <row r="606" spans="1:39" ht="12">
      <c r="A606" s="3"/>
      <c r="B606" s="3" t="s">
        <v>386</v>
      </c>
      <c r="C606" s="3"/>
      <c r="D606" s="216"/>
      <c r="E606" s="243"/>
      <c r="F606" s="217"/>
    </row>
    <row r="607" spans="1:39" ht="24">
      <c r="A607" s="3"/>
      <c r="B607" s="3" t="s">
        <v>387</v>
      </c>
      <c r="C607" s="3"/>
      <c r="D607" s="216"/>
      <c r="E607" s="243"/>
      <c r="F607" s="217"/>
    </row>
    <row r="608" spans="1:39" ht="24">
      <c r="A608" s="3"/>
      <c r="B608" s="3" t="s">
        <v>152</v>
      </c>
      <c r="C608" s="3"/>
      <c r="D608" s="216"/>
      <c r="E608" s="243"/>
      <c r="F608" s="217"/>
    </row>
    <row r="609" spans="1:39" ht="29.25" customHeight="1">
      <c r="A609" s="3"/>
      <c r="B609" s="3" t="s">
        <v>388</v>
      </c>
      <c r="C609" s="3"/>
      <c r="D609" s="216"/>
      <c r="E609" s="243"/>
      <c r="F609" s="217"/>
    </row>
    <row r="610" spans="1:39" ht="24">
      <c r="A610" s="3"/>
      <c r="B610" s="3" t="s">
        <v>389</v>
      </c>
      <c r="C610" s="3"/>
      <c r="D610" s="216"/>
      <c r="E610" s="243"/>
      <c r="F610" s="217"/>
    </row>
    <row r="611" spans="1:39" ht="12">
      <c r="A611" s="3"/>
      <c r="B611" s="3" t="s">
        <v>153</v>
      </c>
      <c r="C611" s="3"/>
      <c r="D611" s="216"/>
      <c r="E611" s="243"/>
      <c r="F611" s="217"/>
    </row>
    <row r="612" spans="1:39" ht="12">
      <c r="A612" s="3"/>
      <c r="B612" s="3"/>
      <c r="C612" s="220" t="s">
        <v>2</v>
      </c>
      <c r="D612" s="228">
        <v>2</v>
      </c>
      <c r="E612" s="243"/>
      <c r="F612" s="217">
        <f>D612*E612</f>
        <v>0</v>
      </c>
    </row>
    <row r="613" spans="1:39" s="2" customFormat="1" ht="12">
      <c r="A613" s="3"/>
      <c r="B613" s="3"/>
      <c r="C613" s="220"/>
      <c r="D613" s="228"/>
      <c r="E613" s="243"/>
      <c r="F613" s="217"/>
    </row>
    <row r="614" spans="1:39" s="309" customFormat="1" ht="20.25" customHeight="1">
      <c r="A614" s="337" t="s">
        <v>457</v>
      </c>
      <c r="B614" s="337" t="s">
        <v>265</v>
      </c>
      <c r="C614" s="362"/>
      <c r="D614" s="233"/>
      <c r="E614" s="246"/>
      <c r="F614" s="353"/>
      <c r="G614" s="308"/>
      <c r="H614" s="308"/>
      <c r="I614" s="308"/>
      <c r="J614" s="308"/>
      <c r="K614" s="308"/>
      <c r="L614" s="308"/>
      <c r="M614" s="308"/>
      <c r="N614" s="308"/>
      <c r="O614" s="308"/>
      <c r="P614" s="308"/>
      <c r="Q614" s="308"/>
      <c r="R614" s="308"/>
      <c r="S614" s="308"/>
      <c r="T614" s="308"/>
      <c r="U614" s="308"/>
      <c r="V614" s="308"/>
      <c r="W614" s="308"/>
      <c r="X614" s="308"/>
      <c r="Y614" s="308"/>
      <c r="Z614" s="308"/>
      <c r="AA614" s="308"/>
      <c r="AB614" s="308"/>
      <c r="AC614" s="308"/>
      <c r="AD614" s="308"/>
      <c r="AE614" s="308"/>
      <c r="AF614" s="308"/>
      <c r="AG614" s="308"/>
      <c r="AH614" s="308"/>
      <c r="AI614" s="308"/>
      <c r="AJ614" s="308"/>
      <c r="AK614" s="308"/>
      <c r="AL614" s="308"/>
      <c r="AM614" s="308"/>
    </row>
    <row r="615" spans="1:39" ht="36">
      <c r="A615" s="3"/>
      <c r="B615" s="3" t="s">
        <v>272</v>
      </c>
      <c r="C615" s="3"/>
      <c r="D615" s="216"/>
      <c r="E615" s="243"/>
      <c r="F615" s="217"/>
    </row>
    <row r="616" spans="1:39" ht="36">
      <c r="A616" s="3"/>
      <c r="B616" s="3" t="s">
        <v>530</v>
      </c>
      <c r="C616" s="3"/>
      <c r="D616" s="216"/>
      <c r="E616" s="243"/>
      <c r="F616" s="217"/>
    </row>
    <row r="617" spans="1:39" ht="27" customHeight="1">
      <c r="A617" s="3"/>
      <c r="B617" s="3" t="s">
        <v>455</v>
      </c>
      <c r="C617" s="3"/>
      <c r="D617" s="216"/>
      <c r="E617" s="243"/>
      <c r="F617" s="217"/>
    </row>
    <row r="618" spans="1:39" ht="36" customHeight="1">
      <c r="A618" s="3"/>
      <c r="B618" s="3" t="s">
        <v>456</v>
      </c>
      <c r="C618" s="3"/>
      <c r="D618" s="216"/>
      <c r="E618" s="243"/>
      <c r="F618" s="217"/>
    </row>
    <row r="619" spans="1:39" ht="27" customHeight="1">
      <c r="A619" s="3"/>
      <c r="B619" s="3" t="s">
        <v>155</v>
      </c>
      <c r="C619" s="3"/>
      <c r="D619" s="216"/>
      <c r="E619" s="243"/>
      <c r="F619" s="217"/>
    </row>
    <row r="620" spans="1:39" ht="48">
      <c r="A620" s="3"/>
      <c r="B620" s="3" t="s">
        <v>266</v>
      </c>
      <c r="C620" s="3"/>
      <c r="D620" s="216"/>
      <c r="E620" s="243"/>
      <c r="F620" s="217"/>
    </row>
    <row r="621" spans="1:39" ht="24">
      <c r="A621" s="3"/>
      <c r="B621" s="3" t="s">
        <v>1869</v>
      </c>
      <c r="C621" s="3"/>
      <c r="D621" s="216"/>
      <c r="E621" s="243"/>
      <c r="F621" s="217"/>
    </row>
    <row r="622" spans="1:39" ht="24">
      <c r="A622" s="3"/>
      <c r="B622" s="3" t="s">
        <v>454</v>
      </c>
      <c r="C622" s="3"/>
      <c r="D622" s="216"/>
      <c r="E622" s="243"/>
      <c r="F622" s="217"/>
    </row>
    <row r="623" spans="1:39" ht="12">
      <c r="A623" s="3"/>
      <c r="B623" s="3" t="s">
        <v>118</v>
      </c>
      <c r="C623" s="3"/>
      <c r="D623" s="216"/>
      <c r="E623" s="243"/>
      <c r="F623" s="217"/>
    </row>
    <row r="624" spans="1:39" ht="12">
      <c r="A624" s="3"/>
      <c r="B624" s="3"/>
      <c r="C624" s="220" t="s">
        <v>2</v>
      </c>
      <c r="D624" s="228">
        <v>1</v>
      </c>
      <c r="E624" s="243"/>
      <c r="F624" s="217">
        <f>D624*E624</f>
        <v>0</v>
      </c>
    </row>
    <row r="625" spans="1:39" ht="12">
      <c r="A625" s="3"/>
      <c r="B625" s="3"/>
      <c r="C625" s="220"/>
      <c r="D625" s="228"/>
      <c r="E625" s="243"/>
      <c r="F625" s="217"/>
    </row>
    <row r="626" spans="1:39" s="307" customFormat="1" ht="17.25" customHeight="1">
      <c r="A626" s="337" t="s">
        <v>458</v>
      </c>
      <c r="B626" s="337" t="s">
        <v>404</v>
      </c>
      <c r="C626" s="352"/>
      <c r="D626" s="230"/>
      <c r="E626" s="244"/>
      <c r="F626" s="339"/>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spans="1:39" ht="15" customHeight="1">
      <c r="A627" s="3"/>
      <c r="B627" s="344" t="s">
        <v>161</v>
      </c>
      <c r="C627" s="3"/>
      <c r="D627" s="216"/>
      <c r="E627" s="243"/>
      <c r="F627" s="217"/>
    </row>
    <row r="628" spans="1:39" ht="24">
      <c r="A628" s="3"/>
      <c r="B628" s="344" t="s">
        <v>352</v>
      </c>
      <c r="C628" s="3"/>
      <c r="D628" s="216"/>
      <c r="E628" s="243"/>
      <c r="F628" s="217"/>
    </row>
    <row r="629" spans="1:39" ht="48">
      <c r="A629" s="3"/>
      <c r="B629" s="344" t="s">
        <v>353</v>
      </c>
      <c r="C629" s="3"/>
      <c r="D629" s="216"/>
      <c r="E629" s="243"/>
      <c r="F629" s="217"/>
    </row>
    <row r="630" spans="1:39" ht="17.25" customHeight="1">
      <c r="A630" s="3"/>
      <c r="B630" s="344" t="s">
        <v>156</v>
      </c>
      <c r="C630" s="3"/>
      <c r="D630" s="216"/>
      <c r="E630" s="243"/>
      <c r="F630" s="217"/>
    </row>
    <row r="631" spans="1:39" ht="16.5" customHeight="1">
      <c r="A631" s="3"/>
      <c r="B631" s="344" t="s">
        <v>162</v>
      </c>
      <c r="C631" s="3"/>
      <c r="D631" s="216"/>
      <c r="E631" s="243"/>
      <c r="F631" s="217"/>
    </row>
    <row r="632" spans="1:39" ht="12">
      <c r="A632" s="3"/>
      <c r="B632" s="3" t="s">
        <v>354</v>
      </c>
      <c r="C632" s="220" t="s">
        <v>2</v>
      </c>
      <c r="D632" s="228">
        <v>1</v>
      </c>
      <c r="E632" s="243"/>
      <c r="F632" s="217">
        <f>D632*E632</f>
        <v>0</v>
      </c>
    </row>
    <row r="633" spans="1:39" ht="12">
      <c r="A633" s="3"/>
      <c r="B633" s="3" t="s">
        <v>355</v>
      </c>
      <c r="C633" s="220" t="s">
        <v>2</v>
      </c>
      <c r="D633" s="228">
        <v>1</v>
      </c>
      <c r="E633" s="243"/>
      <c r="F633" s="217">
        <f>D633*E633</f>
        <v>0</v>
      </c>
    </row>
    <row r="634" spans="1:39" ht="12">
      <c r="A634" s="3"/>
      <c r="B634" s="3" t="s">
        <v>356</v>
      </c>
      <c r="C634" s="220" t="s">
        <v>2</v>
      </c>
      <c r="D634" s="228">
        <v>1</v>
      </c>
      <c r="E634" s="243"/>
      <c r="F634" s="217">
        <f>D634*E634</f>
        <v>0</v>
      </c>
    </row>
    <row r="635" spans="1:39" ht="12">
      <c r="A635" s="3"/>
      <c r="B635" s="3" t="s">
        <v>357</v>
      </c>
      <c r="C635" s="220" t="s">
        <v>2</v>
      </c>
      <c r="D635" s="228">
        <v>1</v>
      </c>
      <c r="E635" s="243"/>
      <c r="F635" s="217">
        <f>D635*E635</f>
        <v>0</v>
      </c>
    </row>
    <row r="636" spans="1:39" ht="12">
      <c r="A636" s="3"/>
      <c r="B636" s="3"/>
      <c r="C636" s="220"/>
      <c r="D636" s="228"/>
      <c r="E636" s="243"/>
      <c r="F636" s="217"/>
    </row>
    <row r="637" spans="1:39" s="307" customFormat="1" ht="17.25" customHeight="1">
      <c r="A637" s="337" t="s">
        <v>459</v>
      </c>
      <c r="B637" s="337" t="s">
        <v>395</v>
      </c>
      <c r="C637" s="352"/>
      <c r="D637" s="230"/>
      <c r="E637" s="244"/>
      <c r="F637" s="339"/>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spans="1:39" s="2" customFormat="1" ht="48">
      <c r="A638" s="3"/>
      <c r="B638" s="3" t="s">
        <v>511</v>
      </c>
      <c r="C638" s="220"/>
      <c r="D638" s="228"/>
      <c r="E638" s="243"/>
      <c r="F638" s="217"/>
    </row>
    <row r="639" spans="1:39" s="2" customFormat="1" ht="21" customHeight="1">
      <c r="A639" s="3"/>
      <c r="B639" s="3" t="s">
        <v>396</v>
      </c>
      <c r="C639" s="220"/>
      <c r="D639" s="228"/>
      <c r="E639" s="243"/>
      <c r="F639" s="217"/>
    </row>
    <row r="640" spans="1:39" s="2" customFormat="1" ht="12">
      <c r="A640" s="3"/>
      <c r="B640" s="3" t="s">
        <v>118</v>
      </c>
      <c r="C640" s="220" t="s">
        <v>2</v>
      </c>
      <c r="D640" s="228">
        <v>4</v>
      </c>
      <c r="E640" s="243"/>
      <c r="F640" s="217">
        <f>D640*E640</f>
        <v>0</v>
      </c>
    </row>
    <row r="641" spans="1:44" ht="12">
      <c r="A641" s="3"/>
      <c r="B641" s="3"/>
      <c r="C641" s="220"/>
      <c r="D641" s="228"/>
      <c r="E641" s="217"/>
      <c r="F641" s="217"/>
    </row>
    <row r="642" spans="1:44" s="302" customFormat="1" ht="39.6" customHeight="1">
      <c r="A642" s="359" t="s">
        <v>80</v>
      </c>
      <c r="B642" s="359" t="s">
        <v>96</v>
      </c>
      <c r="C642" s="335"/>
      <c r="D642" s="223"/>
      <c r="E642" s="336"/>
      <c r="F642" s="336">
        <f>F612+F624+F632+F633+F634+F635+F640</f>
        <v>0</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spans="1:44" s="2" customFormat="1" ht="39.6" customHeight="1">
      <c r="A643" s="333"/>
      <c r="B643" s="333"/>
      <c r="C643" s="3"/>
      <c r="D643" s="216"/>
      <c r="E643" s="217"/>
      <c r="F643" s="217"/>
    </row>
    <row r="644" spans="1:44" s="2" customFormat="1" ht="39.6" customHeight="1">
      <c r="A644" s="333"/>
      <c r="B644" s="333"/>
      <c r="C644" s="3"/>
      <c r="D644" s="216"/>
      <c r="E644" s="217"/>
      <c r="F644" s="217"/>
    </row>
    <row r="645" spans="1:44" ht="13.5">
      <c r="A645" s="3"/>
      <c r="B645" s="218" t="s">
        <v>97</v>
      </c>
      <c r="C645" s="218"/>
      <c r="D645" s="219"/>
      <c r="E645" s="217"/>
      <c r="F645" s="217"/>
      <c r="AN645" s="2"/>
      <c r="AO645" s="2"/>
      <c r="AP645" s="2"/>
      <c r="AQ645" s="2"/>
      <c r="AR645" s="2"/>
    </row>
    <row r="646" spans="1:44" ht="13.5">
      <c r="A646" s="3"/>
      <c r="B646" s="218"/>
      <c r="C646" s="218"/>
      <c r="D646" s="219"/>
      <c r="E646" s="217"/>
      <c r="F646" s="217"/>
      <c r="AN646" s="2"/>
      <c r="AO646" s="2"/>
      <c r="AP646" s="2"/>
      <c r="AQ646" s="2"/>
      <c r="AR646" s="2"/>
    </row>
    <row r="647" spans="1:44" ht="13.5">
      <c r="A647" s="3"/>
      <c r="B647" s="218"/>
      <c r="C647" s="218"/>
      <c r="D647" s="219"/>
      <c r="E647" s="217"/>
      <c r="F647" s="217"/>
      <c r="AN647" s="2"/>
      <c r="AO647" s="2"/>
      <c r="AP647" s="2"/>
      <c r="AQ647" s="2"/>
      <c r="AR647" s="2"/>
    </row>
    <row r="648" spans="1:44" ht="13.5">
      <c r="A648" s="220">
        <v>1</v>
      </c>
      <c r="B648" s="218" t="s">
        <v>66</v>
      </c>
      <c r="C648" s="218"/>
      <c r="D648" s="219"/>
      <c r="E648" s="217"/>
      <c r="F648" s="217"/>
      <c r="AN648" s="2"/>
      <c r="AO648" s="2"/>
      <c r="AP648" s="2"/>
      <c r="AQ648" s="2"/>
      <c r="AR648" s="2"/>
    </row>
    <row r="649" spans="1:44" ht="13.5">
      <c r="A649" s="220"/>
      <c r="B649" s="221"/>
      <c r="C649" s="221"/>
      <c r="D649" s="222"/>
      <c r="E649" s="217"/>
      <c r="F649" s="217"/>
      <c r="AN649" s="2"/>
      <c r="AO649" s="2"/>
      <c r="AP649" s="2"/>
      <c r="AQ649" s="2"/>
      <c r="AR649" s="2"/>
    </row>
    <row r="650" spans="1:44" ht="13.5">
      <c r="A650" s="332" t="s">
        <v>1</v>
      </c>
      <c r="B650" s="221" t="s">
        <v>154</v>
      </c>
      <c r="C650" s="221"/>
      <c r="D650" s="222"/>
      <c r="E650" s="217"/>
      <c r="F650" s="217">
        <f>$F$181</f>
        <v>0</v>
      </c>
      <c r="AN650" s="2"/>
      <c r="AO650" s="2"/>
      <c r="AP650" s="2"/>
      <c r="AQ650" s="2"/>
      <c r="AR650" s="2"/>
    </row>
    <row r="651" spans="1:44" ht="13.5">
      <c r="A651" s="220"/>
      <c r="B651" s="221"/>
      <c r="C651" s="221"/>
      <c r="D651" s="222"/>
      <c r="E651" s="217"/>
      <c r="F651" s="217"/>
      <c r="AN651" s="2"/>
      <c r="AO651" s="2"/>
      <c r="AP651" s="2"/>
      <c r="AQ651" s="2"/>
      <c r="AR651" s="2"/>
    </row>
    <row r="652" spans="1:44" s="2" customFormat="1" ht="13.5">
      <c r="A652" s="332" t="s">
        <v>74</v>
      </c>
      <c r="B652" s="221" t="s">
        <v>67</v>
      </c>
      <c r="C652" s="221"/>
      <c r="D652" s="222"/>
      <c r="E652" s="217"/>
      <c r="F652" s="217">
        <f>$F$218</f>
        <v>0</v>
      </c>
    </row>
    <row r="653" spans="1:44" ht="13.5">
      <c r="A653" s="3"/>
      <c r="B653" s="218"/>
      <c r="C653" s="218"/>
      <c r="D653" s="219"/>
      <c r="E653" s="217"/>
      <c r="F653" s="217"/>
      <c r="AN653" s="2"/>
      <c r="AO653" s="2"/>
      <c r="AP653" s="2"/>
      <c r="AQ653" s="2"/>
      <c r="AR653" s="2"/>
    </row>
    <row r="654" spans="1:44" ht="13.5">
      <c r="A654" s="220">
        <v>2</v>
      </c>
      <c r="B654" s="218" t="s">
        <v>68</v>
      </c>
      <c r="C654" s="218"/>
      <c r="D654" s="219"/>
      <c r="E654" s="217"/>
      <c r="F654" s="217"/>
      <c r="AN654" s="2"/>
      <c r="AO654" s="2"/>
      <c r="AP654" s="2"/>
      <c r="AQ654" s="2"/>
      <c r="AR654" s="2"/>
    </row>
    <row r="655" spans="1:44" ht="13.5">
      <c r="A655" s="3"/>
      <c r="B655" s="218"/>
      <c r="C655" s="218"/>
      <c r="D655" s="219"/>
      <c r="E655" s="217"/>
      <c r="F655" s="217"/>
      <c r="AN655" s="2"/>
      <c r="AO655" s="2"/>
      <c r="AP655" s="2"/>
      <c r="AQ655" s="2"/>
      <c r="AR655" s="2"/>
    </row>
    <row r="656" spans="1:44" ht="13.5">
      <c r="A656" s="220" t="s">
        <v>75</v>
      </c>
      <c r="B656" s="221" t="s">
        <v>70</v>
      </c>
      <c r="C656" s="221"/>
      <c r="D656" s="222"/>
      <c r="E656" s="217"/>
      <c r="F656" s="217">
        <f>$F$312</f>
        <v>0</v>
      </c>
      <c r="AN656" s="2"/>
      <c r="AO656" s="2"/>
      <c r="AP656" s="2"/>
      <c r="AQ656" s="2"/>
      <c r="AR656" s="2"/>
    </row>
    <row r="657" spans="1:44" ht="13.5">
      <c r="A657" s="220"/>
      <c r="B657" s="221"/>
      <c r="C657" s="221"/>
      <c r="D657" s="222"/>
      <c r="E657" s="217"/>
      <c r="F657" s="217"/>
      <c r="AN657" s="2"/>
      <c r="AO657" s="2"/>
      <c r="AP657" s="2"/>
      <c r="AQ657" s="2"/>
      <c r="AR657" s="2"/>
    </row>
    <row r="658" spans="1:44" ht="13.5">
      <c r="A658" s="220" t="s">
        <v>76</v>
      </c>
      <c r="B658" s="221" t="s">
        <v>69</v>
      </c>
      <c r="C658" s="221"/>
      <c r="D658" s="222"/>
      <c r="E658" s="217"/>
      <c r="F658" s="217">
        <f>$F$499</f>
        <v>0</v>
      </c>
      <c r="AN658" s="2"/>
      <c r="AO658" s="2"/>
      <c r="AP658" s="2"/>
      <c r="AQ658" s="2"/>
      <c r="AR658" s="2"/>
    </row>
    <row r="659" spans="1:44" ht="13.5">
      <c r="A659" s="220"/>
      <c r="B659" s="221"/>
      <c r="C659" s="221"/>
      <c r="D659" s="222"/>
      <c r="E659" s="217"/>
      <c r="F659" s="217"/>
      <c r="AN659" s="2"/>
      <c r="AO659" s="2"/>
      <c r="AP659" s="2"/>
      <c r="AQ659" s="2"/>
      <c r="AR659" s="2"/>
    </row>
    <row r="660" spans="1:44" ht="13.5">
      <c r="A660" s="220" t="s">
        <v>77</v>
      </c>
      <c r="B660" s="221" t="s">
        <v>71</v>
      </c>
      <c r="C660" s="221"/>
      <c r="D660" s="222"/>
      <c r="E660" s="217"/>
      <c r="F660" s="217">
        <f>$F$519</f>
        <v>0</v>
      </c>
      <c r="AN660" s="2"/>
      <c r="AO660" s="2"/>
      <c r="AP660" s="2"/>
      <c r="AQ660" s="2"/>
      <c r="AR660" s="2"/>
    </row>
    <row r="661" spans="1:44" ht="13.5">
      <c r="A661" s="220"/>
      <c r="B661" s="218"/>
      <c r="C661" s="218"/>
      <c r="D661" s="219"/>
      <c r="E661" s="217"/>
      <c r="F661" s="217"/>
      <c r="AN661" s="2"/>
      <c r="AO661" s="2"/>
      <c r="AP661" s="2"/>
      <c r="AQ661" s="2"/>
      <c r="AR661" s="2"/>
    </row>
    <row r="662" spans="1:44" ht="13.5">
      <c r="A662" s="220" t="s">
        <v>78</v>
      </c>
      <c r="B662" s="221" t="s">
        <v>149</v>
      </c>
      <c r="C662" s="221"/>
      <c r="D662" s="222"/>
      <c r="E662" s="217"/>
      <c r="F662" s="217">
        <f>$F$551</f>
        <v>0</v>
      </c>
      <c r="AN662" s="2"/>
      <c r="AO662" s="2"/>
      <c r="AP662" s="2"/>
      <c r="AQ662" s="2"/>
      <c r="AR662" s="2"/>
    </row>
    <row r="663" spans="1:44" ht="13.5">
      <c r="A663" s="220"/>
      <c r="B663" s="221"/>
      <c r="C663" s="221"/>
      <c r="D663" s="222"/>
      <c r="E663" s="217"/>
      <c r="F663" s="217"/>
      <c r="AN663" s="2"/>
      <c r="AO663" s="2"/>
      <c r="AP663" s="2"/>
      <c r="AQ663" s="2"/>
      <c r="AR663" s="2"/>
    </row>
    <row r="664" spans="1:44" s="2" customFormat="1" ht="13.5">
      <c r="A664" s="220" t="s">
        <v>79</v>
      </c>
      <c r="B664" s="221" t="s">
        <v>72</v>
      </c>
      <c r="C664" s="221"/>
      <c r="D664" s="222"/>
      <c r="E664" s="217"/>
      <c r="F664" s="217">
        <f>$F$596</f>
        <v>0</v>
      </c>
    </row>
    <row r="665" spans="1:44" s="2" customFormat="1" ht="13.5">
      <c r="A665" s="220"/>
      <c r="B665" s="221"/>
      <c r="C665" s="221"/>
      <c r="D665" s="222"/>
      <c r="E665" s="217"/>
      <c r="F665" s="217"/>
    </row>
    <row r="666" spans="1:44" s="2" customFormat="1" ht="13.5">
      <c r="A666" s="220" t="s">
        <v>80</v>
      </c>
      <c r="B666" s="221" t="s">
        <v>73</v>
      </c>
      <c r="C666" s="221"/>
      <c r="D666" s="222"/>
      <c r="E666" s="217"/>
      <c r="F666" s="217">
        <f>$F$642</f>
        <v>0</v>
      </c>
    </row>
    <row r="667" spans="1:44" s="2" customFormat="1" ht="13.5">
      <c r="A667" s="220"/>
      <c r="B667" s="221"/>
      <c r="C667" s="221"/>
      <c r="D667" s="222"/>
      <c r="E667" s="217"/>
      <c r="F667" s="217"/>
    </row>
    <row r="668" spans="1:44" s="2" customFormat="1" ht="13.5">
      <c r="A668" s="3"/>
      <c r="B668" s="221"/>
      <c r="C668" s="221"/>
      <c r="D668" s="222"/>
      <c r="E668" s="217"/>
      <c r="F668" s="217"/>
    </row>
    <row r="669" spans="1:44" ht="12">
      <c r="A669" s="3"/>
      <c r="B669" s="333" t="s">
        <v>98</v>
      </c>
      <c r="C669" s="3"/>
      <c r="D669" s="3"/>
      <c r="E669" s="217"/>
      <c r="F669" s="217">
        <f>SUM(F649:F667)</f>
        <v>0</v>
      </c>
      <c r="AN669" s="2"/>
      <c r="AO669" s="2"/>
      <c r="AP669" s="2"/>
      <c r="AQ669" s="2"/>
      <c r="AR669" s="2"/>
    </row>
    <row r="670" spans="1:44" ht="12">
      <c r="A670" s="3"/>
      <c r="B670" s="3" t="s">
        <v>99</v>
      </c>
      <c r="C670" s="3"/>
      <c r="D670" s="3"/>
      <c r="E670" s="217"/>
      <c r="F670" s="217">
        <f>F669*0.25</f>
        <v>0</v>
      </c>
      <c r="AN670" s="2"/>
      <c r="AO670" s="2"/>
      <c r="AP670" s="2"/>
      <c r="AQ670" s="2"/>
      <c r="AR670" s="2"/>
    </row>
    <row r="671" spans="1:44" ht="12">
      <c r="A671" s="3"/>
      <c r="B671" s="3"/>
      <c r="C671" s="3"/>
      <c r="D671" s="3"/>
      <c r="E671" s="217"/>
      <c r="F671" s="217"/>
      <c r="AN671" s="2"/>
      <c r="AO671" s="2"/>
      <c r="AP671" s="2"/>
      <c r="AQ671" s="2"/>
      <c r="AR671" s="2"/>
    </row>
    <row r="672" spans="1:44" ht="12">
      <c r="A672" s="3"/>
      <c r="B672" s="333" t="s">
        <v>100</v>
      </c>
      <c r="C672" s="3"/>
      <c r="D672" s="3"/>
      <c r="E672" s="217"/>
      <c r="F672" s="217">
        <f>SUM(F669:F670)</f>
        <v>0</v>
      </c>
      <c r="AN672" s="2"/>
      <c r="AO672" s="2"/>
      <c r="AP672" s="2"/>
      <c r="AQ672" s="2"/>
      <c r="AR672" s="2"/>
    </row>
    <row r="673" spans="1:44" ht="12">
      <c r="A673" s="3"/>
      <c r="B673" s="3"/>
      <c r="C673" s="3"/>
      <c r="D673" s="3"/>
      <c r="E673" s="217"/>
      <c r="F673" s="217"/>
      <c r="AN673" s="2"/>
      <c r="AO673" s="2"/>
      <c r="AP673" s="2"/>
      <c r="AQ673" s="2"/>
      <c r="AR673" s="2"/>
    </row>
    <row r="674" spans="1:44" ht="12">
      <c r="A674" s="3"/>
      <c r="B674" s="3"/>
      <c r="C674" s="3"/>
      <c r="D674" s="3"/>
      <c r="E674" s="217"/>
      <c r="F674" s="217"/>
      <c r="AN674" s="2"/>
      <c r="AO674" s="2"/>
      <c r="AP674" s="2"/>
      <c r="AQ674" s="2"/>
      <c r="AR674" s="2"/>
    </row>
    <row r="675" spans="1:44" ht="12">
      <c r="A675" s="3"/>
      <c r="B675" s="3"/>
      <c r="C675" s="3"/>
      <c r="D675" s="216"/>
      <c r="E675" s="217"/>
      <c r="F675" s="217"/>
      <c r="AN675" s="2"/>
      <c r="AO675" s="2"/>
      <c r="AP675" s="2"/>
      <c r="AQ675" s="2"/>
      <c r="AR675" s="2"/>
    </row>
    <row r="676" spans="1:44" ht="12">
      <c r="A676" s="2"/>
      <c r="B676" s="2"/>
      <c r="C676" s="2"/>
      <c r="D676" s="241"/>
      <c r="E676" s="325"/>
      <c r="F676" s="325"/>
      <c r="AN676" s="2"/>
      <c r="AO676" s="2"/>
      <c r="AP676" s="2"/>
      <c r="AQ676" s="2"/>
      <c r="AR676" s="2"/>
    </row>
    <row r="677" spans="1:44" ht="12">
      <c r="A677" s="2"/>
      <c r="B677" s="2"/>
      <c r="C677" s="2"/>
      <c r="D677" s="241"/>
      <c r="E677" s="325"/>
      <c r="F677" s="325"/>
      <c r="AN677" s="2"/>
      <c r="AO677" s="2"/>
      <c r="AP677" s="2"/>
      <c r="AQ677" s="2"/>
      <c r="AR677" s="2"/>
    </row>
    <row r="678" spans="1:44" ht="12">
      <c r="A678" s="2"/>
      <c r="B678" s="2"/>
      <c r="C678" s="2"/>
      <c r="D678" s="241"/>
      <c r="E678" s="325"/>
      <c r="F678" s="325"/>
      <c r="AN678" s="2"/>
      <c r="AO678" s="2"/>
      <c r="AP678" s="2"/>
      <c r="AQ678" s="2"/>
      <c r="AR678" s="2"/>
    </row>
    <row r="679" spans="1:44" ht="12">
      <c r="A679" s="2"/>
      <c r="B679" s="2"/>
      <c r="C679" s="2"/>
      <c r="D679" s="241"/>
      <c r="E679" s="325"/>
      <c r="F679" s="325"/>
      <c r="AN679" s="2"/>
      <c r="AO679" s="2"/>
      <c r="AP679" s="2"/>
      <c r="AQ679" s="2"/>
      <c r="AR679" s="2"/>
    </row>
    <row r="680" spans="1:44" ht="12">
      <c r="A680" s="2"/>
      <c r="B680" s="2"/>
      <c r="C680" s="2"/>
      <c r="D680" s="241"/>
      <c r="E680" s="325"/>
      <c r="F680" s="325"/>
      <c r="AN680" s="2"/>
      <c r="AO680" s="2"/>
      <c r="AP680" s="2"/>
      <c r="AQ680" s="2"/>
      <c r="AR680" s="2"/>
    </row>
    <row r="681" spans="1:44" ht="12">
      <c r="A681" s="2"/>
      <c r="B681" s="2"/>
      <c r="C681" s="2"/>
      <c r="D681" s="241"/>
      <c r="E681" s="325"/>
      <c r="F681" s="325"/>
      <c r="AN681" s="2"/>
      <c r="AO681" s="2"/>
      <c r="AP681" s="2"/>
      <c r="AQ681" s="2"/>
      <c r="AR681" s="2"/>
    </row>
    <row r="682" spans="1:44" ht="12">
      <c r="A682" s="2"/>
      <c r="B682" s="2"/>
      <c r="C682" s="2"/>
      <c r="D682" s="241"/>
      <c r="E682" s="325"/>
      <c r="F682" s="325"/>
      <c r="AN682" s="2"/>
      <c r="AO682" s="2"/>
      <c r="AP682" s="2"/>
      <c r="AQ682" s="2"/>
      <c r="AR682" s="2"/>
    </row>
    <row r="683" spans="1:44" ht="12">
      <c r="A683" s="2"/>
      <c r="B683" s="2"/>
      <c r="C683" s="2"/>
      <c r="D683" s="241"/>
      <c r="E683" s="325"/>
      <c r="F683" s="325"/>
      <c r="AN683" s="2"/>
      <c r="AO683" s="2"/>
      <c r="AP683" s="2"/>
      <c r="AQ683" s="2"/>
      <c r="AR683" s="2"/>
    </row>
    <row r="684" spans="1:44" ht="12">
      <c r="A684" s="2"/>
      <c r="B684" s="2"/>
      <c r="C684" s="2"/>
      <c r="D684" s="241"/>
      <c r="E684" s="325"/>
      <c r="F684" s="325"/>
      <c r="AN684" s="2"/>
      <c r="AO684" s="2"/>
      <c r="AP684" s="2"/>
      <c r="AQ684" s="2"/>
      <c r="AR684" s="2"/>
    </row>
  </sheetData>
  <sheetProtection algorithmName="SHA-512" hashValue="8D9O1ejDwmmrAFPpX4RFxRoMBP/riIUYspaXL9thAgPROqj8YlQHtOE6DX/MA5Wwt/q4tVZVaCr91e1luAVD0A==" saltValue="di8Rx9qTxxtXbeUcS/bCzw==" spinCount="100000" sheet="1" objects="1" scenarios="1"/>
  <mergeCells count="2">
    <mergeCell ref="B2:D2"/>
    <mergeCell ref="B3:D3"/>
  </mergeCells>
  <phoneticPr fontId="5" type="noConversion"/>
  <pageMargins left="0.79" right="0.59722222222222221" top="0.59000000000000008" bottom="1.1811023622047245" header="0.5" footer="0.5"/>
  <pageSetup paperSize="9" scale="91" orientation="portrait" r:id="rId1"/>
  <headerFooter>
    <oddFooter>&amp;L&amp;"TyponineSans Pro,Regular"&amp;8AB FORUM d.o.o.
Troškovnik - građ. i obrt. radovi
Adaptacija Ljekarne ˝Dr. E. Andrović˝&amp;C&amp;G&amp;R&amp;"TyponineSans Pro,Regular"&amp;8kolovoz  2022.
&amp;P</oddFooter>
  </headerFooter>
  <rowBreaks count="27" manualBreakCount="27">
    <brk id="41" max="16383" man="1"/>
    <brk id="76" max="5" man="1"/>
    <brk id="118" max="5" man="1"/>
    <brk id="155" max="5" man="1"/>
    <brk id="181" max="16383" man="1"/>
    <brk id="218" max="16383" man="1"/>
    <brk id="239" max="5" man="1"/>
    <brk id="252" max="5" man="1"/>
    <brk id="264" max="5" man="1"/>
    <brk id="277" max="5" man="1"/>
    <brk id="288" max="5" man="1"/>
    <brk id="312" max="16383" man="1"/>
    <brk id="335" max="5" man="1"/>
    <brk id="351" max="5" man="1"/>
    <brk id="365" max="5" man="1"/>
    <brk id="383" max="5" man="1"/>
    <brk id="413" max="5" man="1"/>
    <brk id="444" max="5" man="1"/>
    <brk id="479" max="5" man="1"/>
    <brk id="499" max="16383" man="1"/>
    <brk id="519" max="16383" man="1"/>
    <brk id="535" max="5" man="1"/>
    <brk id="552" max="5" man="1"/>
    <brk id="568" max="5" man="1"/>
    <brk id="596" max="5" man="1"/>
    <brk id="625" max="16383" man="1"/>
    <brk id="642" max="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7DE77-0379-446A-A577-6D1A1FA34D92}">
  <dimension ref="A1:J834"/>
  <sheetViews>
    <sheetView zoomScaleNormal="100" zoomScaleSheetLayoutView="100" workbookViewId="0">
      <pane ySplit="4" topLeftCell="A5" activePane="bottomLeft" state="frozen"/>
      <selection pane="bottomLeft" activeCell="I740" sqref="I740"/>
    </sheetView>
  </sheetViews>
  <sheetFormatPr defaultRowHeight="15"/>
  <cols>
    <col min="1" max="1" width="3.875" style="27" customWidth="1"/>
    <col min="2" max="2" width="4.75" style="27" customWidth="1"/>
    <col min="3" max="3" width="3.875" style="27" customWidth="1"/>
    <col min="4" max="4" width="4.5" style="27" customWidth="1"/>
    <col min="5" max="5" width="2.5" style="27" customWidth="1"/>
    <col min="6" max="6" width="55.875" style="27" customWidth="1"/>
    <col min="7" max="7" width="8.375" style="27" customWidth="1"/>
    <col min="8" max="8" width="8.875" style="27" customWidth="1"/>
    <col min="9" max="9" width="10.75" style="27" customWidth="1"/>
    <col min="10" max="10" width="17.875" style="27" customWidth="1"/>
    <col min="11" max="16384" width="9" style="27"/>
  </cols>
  <sheetData>
    <row r="1" spans="1:10" ht="33.75" customHeight="1">
      <c r="A1" s="187"/>
      <c r="B1" s="650" t="s">
        <v>532</v>
      </c>
      <c r="C1" s="650"/>
      <c r="D1" s="651"/>
      <c r="E1" s="650"/>
      <c r="F1" s="650"/>
      <c r="G1" s="184" t="s">
        <v>533</v>
      </c>
      <c r="H1" s="652" t="s">
        <v>534</v>
      </c>
      <c r="I1" s="652"/>
      <c r="J1" s="652"/>
    </row>
    <row r="2" spans="1:10" ht="22.5" customHeight="1">
      <c r="A2" s="186"/>
      <c r="B2" s="64"/>
      <c r="C2" s="64"/>
      <c r="D2" s="185"/>
      <c r="E2" s="653" t="s">
        <v>535</v>
      </c>
      <c r="F2" s="653"/>
      <c r="G2" s="184" t="s">
        <v>536</v>
      </c>
      <c r="H2" s="655" t="s">
        <v>537</v>
      </c>
      <c r="I2" s="655"/>
      <c r="J2" s="655"/>
    </row>
    <row r="3" spans="1:10" ht="33.75" customHeight="1">
      <c r="A3" s="183" t="s">
        <v>538</v>
      </c>
      <c r="B3" s="182"/>
      <c r="C3" s="182"/>
      <c r="D3" s="181"/>
      <c r="E3" s="654"/>
      <c r="F3" s="654"/>
      <c r="G3" s="180" t="s">
        <v>539</v>
      </c>
      <c r="H3" s="656" t="s">
        <v>540</v>
      </c>
      <c r="I3" s="656"/>
      <c r="J3" s="656"/>
    </row>
    <row r="4" spans="1:10" ht="25.5">
      <c r="A4" s="179" t="s">
        <v>541</v>
      </c>
      <c r="B4" s="178"/>
      <c r="C4" s="178"/>
      <c r="D4" s="177"/>
      <c r="E4" s="176"/>
      <c r="F4" s="175"/>
      <c r="G4" s="174" t="s">
        <v>542</v>
      </c>
      <c r="H4" s="174" t="s">
        <v>543</v>
      </c>
      <c r="I4" s="174" t="s">
        <v>544</v>
      </c>
      <c r="J4" s="174" t="s">
        <v>545</v>
      </c>
    </row>
    <row r="5" spans="1:10">
      <c r="A5" s="147"/>
      <c r="B5" s="147"/>
      <c r="C5" s="147"/>
      <c r="D5" s="147"/>
      <c r="E5" s="32"/>
      <c r="F5" s="31"/>
      <c r="G5" s="30"/>
      <c r="H5" s="64"/>
      <c r="I5" s="30"/>
      <c r="J5" s="30"/>
    </row>
    <row r="6" spans="1:10">
      <c r="A6" s="147"/>
      <c r="B6" s="147"/>
      <c r="C6" s="147"/>
      <c r="D6" s="147"/>
      <c r="E6" s="32"/>
      <c r="F6" s="31"/>
      <c r="G6" s="30"/>
      <c r="H6" s="64"/>
      <c r="I6" s="30"/>
      <c r="J6" s="30"/>
    </row>
    <row r="7" spans="1:10">
      <c r="A7" s="147"/>
      <c r="B7" s="147"/>
      <c r="C7" s="147"/>
      <c r="D7" s="147"/>
      <c r="E7" s="32"/>
      <c r="F7" s="31"/>
      <c r="G7" s="30"/>
      <c r="H7" s="64"/>
      <c r="I7" s="30"/>
      <c r="J7" s="30"/>
    </row>
    <row r="8" spans="1:10">
      <c r="A8" s="147"/>
      <c r="B8" s="147"/>
      <c r="C8" s="147"/>
      <c r="D8" s="147"/>
      <c r="E8" s="32"/>
      <c r="F8" s="31"/>
      <c r="G8" s="30"/>
      <c r="H8" s="64"/>
      <c r="I8" s="30"/>
      <c r="J8" s="30"/>
    </row>
    <row r="9" spans="1:10">
      <c r="A9" s="147"/>
      <c r="B9" s="147"/>
      <c r="C9" s="147"/>
      <c r="D9" s="147"/>
      <c r="E9" s="32"/>
      <c r="F9" s="31"/>
      <c r="G9" s="30"/>
      <c r="H9" s="64"/>
      <c r="I9" s="30"/>
      <c r="J9" s="30"/>
    </row>
    <row r="10" spans="1:10">
      <c r="A10" s="147"/>
      <c r="B10" s="147"/>
      <c r="C10" s="147"/>
      <c r="D10" s="147"/>
      <c r="E10" s="32"/>
      <c r="F10" s="31"/>
      <c r="G10" s="30"/>
      <c r="H10" s="64"/>
      <c r="I10" s="30"/>
      <c r="J10" s="30"/>
    </row>
    <row r="11" spans="1:10">
      <c r="A11" s="173" t="s">
        <v>546</v>
      </c>
      <c r="B11" s="167"/>
      <c r="C11" s="167"/>
      <c r="D11" s="166"/>
      <c r="E11" s="165"/>
      <c r="F11" s="172" t="s">
        <v>547</v>
      </c>
      <c r="G11" s="30"/>
      <c r="H11" s="64"/>
      <c r="I11" s="30"/>
      <c r="J11" s="30"/>
    </row>
    <row r="12" spans="1:10">
      <c r="A12" s="167"/>
      <c r="B12" s="167"/>
      <c r="C12" s="167"/>
      <c r="D12" s="166"/>
      <c r="E12" s="165"/>
      <c r="F12" s="171"/>
      <c r="G12" s="30"/>
      <c r="H12" s="64"/>
      <c r="I12" s="30"/>
      <c r="J12" s="30"/>
    </row>
    <row r="13" spans="1:10">
      <c r="A13" s="154"/>
      <c r="B13" s="5"/>
      <c r="C13" s="170"/>
      <c r="D13" s="169"/>
      <c r="E13" s="165"/>
      <c r="G13" s="30"/>
      <c r="H13" s="64"/>
      <c r="I13" s="30"/>
      <c r="J13" s="30"/>
    </row>
    <row r="14" spans="1:10">
      <c r="A14" s="168" t="s">
        <v>524</v>
      </c>
      <c r="B14" s="167"/>
      <c r="C14" s="167"/>
      <c r="D14" s="166"/>
      <c r="E14" s="165"/>
      <c r="F14" s="164"/>
      <c r="G14" s="30"/>
      <c r="H14" s="64"/>
      <c r="I14" s="30"/>
      <c r="J14" s="30"/>
    </row>
    <row r="15" spans="1:10">
      <c r="A15" s="154" t="s">
        <v>546</v>
      </c>
      <c r="B15" s="5" t="s">
        <v>548</v>
      </c>
      <c r="C15" s="163"/>
      <c r="D15" s="163"/>
      <c r="E15" s="163"/>
      <c r="F15" s="657" t="s">
        <v>549</v>
      </c>
      <c r="G15" s="657"/>
      <c r="H15" s="657"/>
      <c r="I15" s="657"/>
      <c r="J15" s="657"/>
    </row>
    <row r="16" spans="1:10">
      <c r="A16" s="154" t="s">
        <v>546</v>
      </c>
      <c r="B16" s="5">
        <v>1</v>
      </c>
      <c r="C16" s="30"/>
      <c r="D16" s="38"/>
      <c r="E16" s="30"/>
      <c r="F16" s="162" t="s">
        <v>550</v>
      </c>
      <c r="G16" s="157"/>
      <c r="H16" s="158"/>
      <c r="I16" s="157"/>
      <c r="J16" s="30"/>
    </row>
    <row r="17" spans="1:10">
      <c r="A17" s="154" t="s">
        <v>546</v>
      </c>
      <c r="B17" s="5">
        <v>2</v>
      </c>
      <c r="C17" s="160"/>
      <c r="D17" s="160"/>
      <c r="E17" s="160"/>
      <c r="F17" s="657" t="s">
        <v>551</v>
      </c>
      <c r="G17" s="657"/>
      <c r="H17" s="657"/>
      <c r="I17" s="657"/>
      <c r="J17" s="30"/>
    </row>
    <row r="18" spans="1:10">
      <c r="A18" s="154" t="s">
        <v>546</v>
      </c>
      <c r="B18" s="5">
        <v>3</v>
      </c>
      <c r="C18" s="160"/>
      <c r="D18" s="160"/>
      <c r="E18" s="160"/>
      <c r="F18" s="162" t="s">
        <v>552</v>
      </c>
      <c r="G18" s="157"/>
      <c r="H18" s="158"/>
      <c r="I18" s="157"/>
      <c r="J18" s="30"/>
    </row>
    <row r="19" spans="1:10">
      <c r="A19" s="154" t="s">
        <v>546</v>
      </c>
      <c r="B19" s="5">
        <v>4</v>
      </c>
      <c r="C19" s="160"/>
      <c r="D19" s="160"/>
      <c r="E19" s="160"/>
      <c r="F19" s="162" t="s">
        <v>553</v>
      </c>
      <c r="G19" s="157"/>
      <c r="H19" s="158"/>
      <c r="I19" s="157"/>
      <c r="J19" s="30"/>
    </row>
    <row r="20" spans="1:10">
      <c r="A20" s="154" t="s">
        <v>546</v>
      </c>
      <c r="B20" s="5">
        <v>5</v>
      </c>
      <c r="C20" s="160"/>
      <c r="D20" s="160"/>
      <c r="E20" s="160"/>
      <c r="F20" s="162" t="s">
        <v>554</v>
      </c>
      <c r="G20" s="157"/>
      <c r="H20" s="158"/>
      <c r="I20" s="157"/>
      <c r="J20" s="30"/>
    </row>
    <row r="21" spans="1:10">
      <c r="A21" s="154" t="s">
        <v>546</v>
      </c>
      <c r="B21" s="5">
        <v>6</v>
      </c>
      <c r="C21" s="160"/>
      <c r="D21" s="160"/>
      <c r="E21" s="160"/>
      <c r="F21" s="162" t="s">
        <v>555</v>
      </c>
      <c r="G21" s="157"/>
      <c r="H21" s="158"/>
      <c r="I21" s="157"/>
      <c r="J21" s="30"/>
    </row>
    <row r="22" spans="1:10">
      <c r="A22" s="154" t="s">
        <v>546</v>
      </c>
      <c r="B22" s="5">
        <v>7</v>
      </c>
      <c r="C22" s="160"/>
      <c r="D22" s="160"/>
      <c r="E22" s="160"/>
      <c r="F22" s="161" t="s">
        <v>556</v>
      </c>
      <c r="G22" s="30"/>
      <c r="H22" s="64"/>
      <c r="I22" s="30"/>
      <c r="J22" s="30"/>
    </row>
    <row r="23" spans="1:10">
      <c r="A23" s="154" t="s">
        <v>546</v>
      </c>
      <c r="B23" s="5">
        <v>8</v>
      </c>
      <c r="C23" s="160"/>
      <c r="D23" s="160"/>
      <c r="E23" s="160"/>
      <c r="F23" s="657" t="s">
        <v>557</v>
      </c>
      <c r="G23" s="657"/>
      <c r="H23" s="657"/>
      <c r="I23" s="657"/>
      <c r="J23" s="30"/>
    </row>
    <row r="24" spans="1:10">
      <c r="A24" s="154" t="s">
        <v>546</v>
      </c>
      <c r="B24" s="5">
        <v>9</v>
      </c>
      <c r="C24" s="160"/>
      <c r="D24" s="160"/>
      <c r="E24" s="160"/>
      <c r="F24" s="161" t="s">
        <v>558</v>
      </c>
      <c r="G24" s="30"/>
      <c r="H24" s="64"/>
      <c r="I24" s="30"/>
      <c r="J24" s="30"/>
    </row>
    <row r="25" spans="1:10">
      <c r="A25" s="154" t="s">
        <v>546</v>
      </c>
      <c r="B25" s="5">
        <v>10</v>
      </c>
      <c r="C25" s="160"/>
      <c r="D25" s="160"/>
      <c r="E25" s="160"/>
      <c r="F25" s="658" t="s">
        <v>559</v>
      </c>
      <c r="G25" s="658"/>
      <c r="H25" s="658"/>
      <c r="I25" s="658"/>
      <c r="J25" s="30"/>
    </row>
    <row r="26" spans="1:10">
      <c r="A26" s="154" t="s">
        <v>546</v>
      </c>
      <c r="B26" s="5">
        <v>11</v>
      </c>
      <c r="C26" s="160"/>
      <c r="D26" s="160"/>
      <c r="E26" s="160"/>
      <c r="F26" s="159" t="s">
        <v>560</v>
      </c>
      <c r="G26" s="157"/>
      <c r="H26" s="158"/>
      <c r="I26" s="157"/>
      <c r="J26" s="30"/>
    </row>
    <row r="27" spans="1:10">
      <c r="A27" s="147"/>
      <c r="B27" s="147"/>
      <c r="C27" s="147"/>
      <c r="D27" s="147"/>
      <c r="E27" s="32"/>
      <c r="F27" s="31"/>
      <c r="G27" s="30"/>
      <c r="H27" s="64"/>
      <c r="I27" s="30"/>
      <c r="J27" s="30"/>
    </row>
    <row r="28" spans="1:10">
      <c r="A28" s="147"/>
      <c r="B28" s="147"/>
      <c r="C28" s="147"/>
      <c r="D28" s="147"/>
      <c r="E28" s="32"/>
      <c r="F28" s="31"/>
      <c r="G28" s="156"/>
      <c r="H28" s="64"/>
      <c r="I28" s="30"/>
      <c r="J28" s="54"/>
    </row>
    <row r="29" spans="1:10">
      <c r="A29" s="147"/>
      <c r="B29" s="147"/>
      <c r="C29" s="147"/>
      <c r="D29" s="147"/>
      <c r="E29" s="32"/>
      <c r="F29" s="31"/>
      <c r="G29" s="30"/>
      <c r="H29" s="64"/>
      <c r="I29" s="30"/>
      <c r="J29" s="30"/>
    </row>
    <row r="30" spans="1:10">
      <c r="A30" s="147"/>
      <c r="B30" s="147"/>
      <c r="C30" s="147"/>
      <c r="D30" s="147"/>
      <c r="E30" s="32"/>
      <c r="F30" s="31"/>
      <c r="G30" s="30"/>
      <c r="H30" s="64"/>
      <c r="I30" s="30"/>
      <c r="J30" s="54"/>
    </row>
    <row r="31" spans="1:10">
      <c r="A31" s="147"/>
      <c r="B31" s="147"/>
      <c r="C31" s="147"/>
      <c r="D31" s="147"/>
      <c r="E31" s="32"/>
      <c r="F31" s="31"/>
      <c r="G31" s="30"/>
      <c r="H31" s="64"/>
      <c r="I31" s="30"/>
      <c r="J31" s="54"/>
    </row>
    <row r="32" spans="1:10">
      <c r="A32" s="147"/>
      <c r="B32" s="147"/>
      <c r="C32" s="147"/>
      <c r="D32" s="147"/>
      <c r="E32" s="32"/>
      <c r="F32" s="31"/>
      <c r="G32" s="30"/>
      <c r="H32" s="64"/>
      <c r="I32" s="30"/>
      <c r="J32" s="30"/>
    </row>
    <row r="33" spans="1:10">
      <c r="A33" s="108" t="s">
        <v>546</v>
      </c>
      <c r="B33" s="108"/>
      <c r="C33" s="108"/>
      <c r="D33" s="29"/>
      <c r="E33" s="108"/>
      <c r="F33" s="108" t="s">
        <v>547</v>
      </c>
      <c r="G33" s="30"/>
      <c r="H33" s="64"/>
      <c r="I33" s="30"/>
      <c r="J33" s="30"/>
    </row>
    <row r="34" spans="1:10">
      <c r="A34" s="154" t="s">
        <v>546</v>
      </c>
      <c r="B34" s="154" t="s">
        <v>548</v>
      </c>
      <c r="C34" s="154"/>
      <c r="D34" s="155"/>
      <c r="E34" s="154"/>
      <c r="F34" s="647" t="s">
        <v>549</v>
      </c>
      <c r="G34" s="647"/>
      <c r="H34" s="647"/>
      <c r="I34" s="647"/>
      <c r="J34" s="647"/>
    </row>
    <row r="35" spans="1:10">
      <c r="A35" s="154"/>
      <c r="B35" s="154"/>
      <c r="C35" s="154"/>
      <c r="D35" s="155"/>
      <c r="E35" s="154"/>
      <c r="F35" s="154"/>
      <c r="G35" s="30"/>
      <c r="H35" s="64"/>
      <c r="I35" s="30"/>
      <c r="J35" s="30"/>
    </row>
    <row r="36" spans="1:10">
      <c r="A36" s="147"/>
      <c r="B36" s="648" t="s">
        <v>561</v>
      </c>
      <c r="C36" s="648"/>
      <c r="D36" s="649"/>
      <c r="E36" s="648"/>
      <c r="F36" s="648"/>
      <c r="G36" s="648"/>
      <c r="H36" s="648"/>
      <c r="I36" s="648"/>
      <c r="J36" s="648"/>
    </row>
    <row r="37" spans="1:10" ht="30" customHeight="1">
      <c r="A37" s="147"/>
      <c r="B37" s="636" t="s">
        <v>562</v>
      </c>
      <c r="C37" s="636"/>
      <c r="D37" s="637"/>
      <c r="E37" s="636"/>
      <c r="F37" s="636"/>
      <c r="G37" s="636"/>
      <c r="H37" s="636"/>
      <c r="I37" s="636"/>
      <c r="J37" s="636"/>
    </row>
    <row r="38" spans="1:10" ht="29.25" customHeight="1">
      <c r="A38" s="147"/>
      <c r="B38" s="636" t="s">
        <v>563</v>
      </c>
      <c r="C38" s="636"/>
      <c r="D38" s="637"/>
      <c r="E38" s="636"/>
      <c r="F38" s="636"/>
      <c r="G38" s="636"/>
      <c r="H38" s="636"/>
      <c r="I38" s="636"/>
      <c r="J38" s="636"/>
    </row>
    <row r="39" spans="1:10" ht="58.5" customHeight="1">
      <c r="A39" s="147"/>
      <c r="B39" s="636" t="s">
        <v>564</v>
      </c>
      <c r="C39" s="636"/>
      <c r="D39" s="637"/>
      <c r="E39" s="636"/>
      <c r="F39" s="636"/>
      <c r="G39" s="636"/>
      <c r="H39" s="636"/>
      <c r="I39" s="636"/>
      <c r="J39" s="636"/>
    </row>
    <row r="40" spans="1:10" ht="44.25" customHeight="1">
      <c r="A40" s="147"/>
      <c r="B40" s="636" t="s">
        <v>565</v>
      </c>
      <c r="C40" s="636"/>
      <c r="D40" s="637"/>
      <c r="E40" s="636"/>
      <c r="F40" s="636"/>
      <c r="G40" s="636"/>
      <c r="H40" s="636"/>
      <c r="I40" s="636"/>
      <c r="J40" s="636"/>
    </row>
    <row r="41" spans="1:10" ht="30" customHeight="1">
      <c r="A41" s="147"/>
      <c r="B41" s="636" t="s">
        <v>566</v>
      </c>
      <c r="C41" s="636"/>
      <c r="D41" s="637"/>
      <c r="E41" s="636"/>
      <c r="F41" s="636"/>
      <c r="G41" s="636"/>
      <c r="H41" s="636"/>
      <c r="I41" s="636"/>
      <c r="J41" s="636"/>
    </row>
    <row r="42" spans="1:10" ht="59.25" customHeight="1">
      <c r="A42" s="147"/>
      <c r="B42" s="636" t="s">
        <v>567</v>
      </c>
      <c r="C42" s="636"/>
      <c r="D42" s="637"/>
      <c r="E42" s="636"/>
      <c r="F42" s="636"/>
      <c r="G42" s="636"/>
      <c r="H42" s="636"/>
      <c r="I42" s="636"/>
      <c r="J42" s="636"/>
    </row>
    <row r="43" spans="1:10" ht="29.25" customHeight="1">
      <c r="A43" s="147"/>
      <c r="B43" s="636" t="s">
        <v>568</v>
      </c>
      <c r="C43" s="636"/>
      <c r="D43" s="637"/>
      <c r="E43" s="636"/>
      <c r="F43" s="636"/>
      <c r="G43" s="636"/>
      <c r="H43" s="636"/>
      <c r="I43" s="636"/>
      <c r="J43" s="636"/>
    </row>
    <row r="44" spans="1:10" ht="30.75" customHeight="1">
      <c r="A44" s="147"/>
      <c r="B44" s="642" t="s">
        <v>569</v>
      </c>
      <c r="C44" s="642"/>
      <c r="D44" s="643"/>
      <c r="E44" s="642"/>
      <c r="F44" s="642"/>
      <c r="G44" s="642"/>
      <c r="H44" s="642"/>
      <c r="I44" s="642"/>
      <c r="J44" s="642"/>
    </row>
    <row r="45" spans="1:10" ht="43.5" customHeight="1">
      <c r="A45" s="153"/>
      <c r="B45" s="644" t="s">
        <v>570</v>
      </c>
      <c r="C45" s="644"/>
      <c r="D45" s="644"/>
      <c r="E45" s="644"/>
      <c r="F45" s="644"/>
      <c r="G45" s="644"/>
      <c r="H45" s="644"/>
      <c r="I45" s="644"/>
      <c r="J45" s="644"/>
    </row>
    <row r="46" spans="1:10" ht="29.25" customHeight="1">
      <c r="A46" s="147"/>
      <c r="B46" s="636" t="s">
        <v>571</v>
      </c>
      <c r="C46" s="636"/>
      <c r="D46" s="637"/>
      <c r="E46" s="636"/>
      <c r="F46" s="636"/>
      <c r="G46" s="636"/>
      <c r="H46" s="636"/>
      <c r="I46" s="636"/>
      <c r="J46" s="636"/>
    </row>
    <row r="47" spans="1:10" ht="15" customHeight="1">
      <c r="A47" s="147"/>
      <c r="B47" s="645" t="s">
        <v>572</v>
      </c>
      <c r="C47" s="645"/>
      <c r="D47" s="646"/>
      <c r="E47" s="645"/>
      <c r="F47" s="645"/>
      <c r="G47" s="645"/>
      <c r="H47" s="645"/>
      <c r="I47" s="645"/>
      <c r="J47" s="645"/>
    </row>
    <row r="48" spans="1:10" ht="76.5" customHeight="1">
      <c r="A48" s="148">
        <v>1</v>
      </c>
      <c r="B48" s="640" t="s">
        <v>573</v>
      </c>
      <c r="C48" s="640"/>
      <c r="D48" s="641"/>
      <c r="E48" s="640"/>
      <c r="F48" s="640"/>
      <c r="G48" s="640"/>
      <c r="H48" s="640"/>
      <c r="I48" s="640"/>
      <c r="J48" s="640"/>
    </row>
    <row r="49" spans="1:10" ht="33.75" customHeight="1">
      <c r="A49" s="148">
        <v>2</v>
      </c>
      <c r="B49" s="640" t="s">
        <v>574</v>
      </c>
      <c r="C49" s="640"/>
      <c r="D49" s="641"/>
      <c r="E49" s="640"/>
      <c r="F49" s="640"/>
      <c r="G49" s="640"/>
      <c r="H49" s="640"/>
      <c r="I49" s="640"/>
      <c r="J49" s="640"/>
    </row>
    <row r="50" spans="1:10" ht="96" customHeight="1">
      <c r="A50" s="148">
        <v>3</v>
      </c>
      <c r="B50" s="640" t="s">
        <v>575</v>
      </c>
      <c r="C50" s="640"/>
      <c r="D50" s="641"/>
      <c r="E50" s="640"/>
      <c r="F50" s="640"/>
      <c r="G50" s="640"/>
      <c r="H50" s="640"/>
      <c r="I50" s="640"/>
      <c r="J50" s="640"/>
    </row>
    <row r="51" spans="1:10" ht="33.75" customHeight="1">
      <c r="A51" s="148">
        <v>4</v>
      </c>
      <c r="B51" s="640" t="s">
        <v>576</v>
      </c>
      <c r="C51" s="640"/>
      <c r="D51" s="641"/>
      <c r="E51" s="640"/>
      <c r="F51" s="640"/>
      <c r="G51" s="640"/>
      <c r="H51" s="640"/>
      <c r="I51" s="640"/>
      <c r="J51" s="640"/>
    </row>
    <row r="52" spans="1:10" ht="32.25" customHeight="1">
      <c r="A52" s="148">
        <v>5</v>
      </c>
      <c r="B52" s="640" t="s">
        <v>577</v>
      </c>
      <c r="C52" s="640"/>
      <c r="D52" s="640"/>
      <c r="E52" s="640"/>
      <c r="F52" s="640"/>
      <c r="G52" s="640"/>
      <c r="H52" s="640"/>
      <c r="I52" s="640"/>
      <c r="J52" s="640"/>
    </row>
    <row r="53" spans="1:10" ht="63.75" customHeight="1">
      <c r="A53" s="148">
        <v>6</v>
      </c>
      <c r="B53" s="640" t="s">
        <v>578</v>
      </c>
      <c r="C53" s="640"/>
      <c r="D53" s="641"/>
      <c r="E53" s="640"/>
      <c r="F53" s="640"/>
      <c r="G53" s="640"/>
      <c r="H53" s="640"/>
      <c r="I53" s="640"/>
      <c r="J53" s="640"/>
    </row>
    <row r="54" spans="1:10" ht="33" customHeight="1">
      <c r="A54" s="148"/>
      <c r="B54" s="640" t="s">
        <v>579</v>
      </c>
      <c r="C54" s="640"/>
      <c r="D54" s="641"/>
      <c r="E54" s="640"/>
      <c r="F54" s="640"/>
      <c r="G54" s="640"/>
      <c r="H54" s="640"/>
      <c r="I54" s="640"/>
      <c r="J54" s="640"/>
    </row>
    <row r="55" spans="1:10" ht="63" customHeight="1">
      <c r="A55" s="148">
        <v>7</v>
      </c>
      <c r="B55" s="640" t="s">
        <v>580</v>
      </c>
      <c r="C55" s="640"/>
      <c r="D55" s="641"/>
      <c r="E55" s="640"/>
      <c r="F55" s="640"/>
      <c r="G55" s="640"/>
      <c r="H55" s="640"/>
      <c r="I55" s="640"/>
      <c r="J55" s="640"/>
    </row>
    <row r="56" spans="1:10" ht="46.5" customHeight="1">
      <c r="A56" s="148">
        <v>8</v>
      </c>
      <c r="B56" s="640" t="s">
        <v>581</v>
      </c>
      <c r="C56" s="640"/>
      <c r="D56" s="641"/>
      <c r="E56" s="640"/>
      <c r="F56" s="640"/>
      <c r="G56" s="640"/>
      <c r="H56" s="640"/>
      <c r="I56" s="640"/>
      <c r="J56" s="640"/>
    </row>
    <row r="57" spans="1:10" ht="127.5" customHeight="1">
      <c r="A57" s="148"/>
      <c r="B57" s="640" t="s">
        <v>582</v>
      </c>
      <c r="C57" s="640"/>
      <c r="D57" s="641"/>
      <c r="E57" s="640"/>
      <c r="F57" s="640"/>
      <c r="G57" s="640"/>
      <c r="H57" s="640"/>
      <c r="I57" s="640"/>
      <c r="J57" s="640"/>
    </row>
    <row r="58" spans="1:10" ht="33" customHeight="1">
      <c r="A58" s="148"/>
      <c r="B58" s="640" t="s">
        <v>583</v>
      </c>
      <c r="C58" s="640"/>
      <c r="D58" s="641"/>
      <c r="E58" s="640"/>
      <c r="F58" s="640"/>
      <c r="G58" s="640"/>
      <c r="H58" s="640"/>
      <c r="I58" s="640"/>
      <c r="J58" s="640"/>
    </row>
    <row r="59" spans="1:10" ht="78" customHeight="1">
      <c r="A59" s="148"/>
      <c r="B59" s="640" t="s">
        <v>584</v>
      </c>
      <c r="C59" s="640"/>
      <c r="D59" s="641"/>
      <c r="E59" s="640"/>
      <c r="F59" s="640"/>
      <c r="G59" s="640"/>
      <c r="H59" s="640"/>
      <c r="I59" s="640"/>
      <c r="J59" s="640"/>
    </row>
    <row r="60" spans="1:10" ht="96" customHeight="1">
      <c r="A60" s="148"/>
      <c r="B60" s="640" t="s">
        <v>585</v>
      </c>
      <c r="C60" s="640"/>
      <c r="D60" s="641"/>
      <c r="E60" s="640"/>
      <c r="F60" s="640"/>
      <c r="G60" s="640"/>
      <c r="H60" s="640"/>
      <c r="I60" s="640"/>
      <c r="J60" s="640"/>
    </row>
    <row r="61" spans="1:10" ht="78.75" customHeight="1">
      <c r="A61" s="148"/>
      <c r="B61" s="640" t="s">
        <v>586</v>
      </c>
      <c r="C61" s="640"/>
      <c r="D61" s="641"/>
      <c r="E61" s="640"/>
      <c r="F61" s="640"/>
      <c r="G61" s="640"/>
      <c r="H61" s="640"/>
      <c r="I61" s="640"/>
      <c r="J61" s="640"/>
    </row>
    <row r="62" spans="1:10" ht="46.5" customHeight="1">
      <c r="A62" s="150">
        <v>9</v>
      </c>
      <c r="B62" s="638" t="s">
        <v>587</v>
      </c>
      <c r="C62" s="638"/>
      <c r="D62" s="638"/>
      <c r="E62" s="638"/>
      <c r="F62" s="638"/>
      <c r="G62" s="638"/>
      <c r="H62" s="638"/>
      <c r="I62" s="638"/>
      <c r="J62" s="638"/>
    </row>
    <row r="63" spans="1:10" ht="32.25" customHeight="1">
      <c r="A63" s="150">
        <v>10</v>
      </c>
      <c r="B63" s="638" t="s">
        <v>588</v>
      </c>
      <c r="C63" s="638"/>
      <c r="D63" s="638"/>
      <c r="E63" s="638"/>
      <c r="F63" s="638"/>
      <c r="G63" s="638"/>
      <c r="H63" s="638"/>
      <c r="I63" s="638"/>
      <c r="J63" s="638"/>
    </row>
    <row r="64" spans="1:10" ht="62.25" customHeight="1">
      <c r="A64" s="150">
        <v>11</v>
      </c>
      <c r="B64" s="638" t="s">
        <v>589</v>
      </c>
      <c r="C64" s="638"/>
      <c r="D64" s="638"/>
      <c r="E64" s="638"/>
      <c r="F64" s="638"/>
      <c r="G64" s="638"/>
      <c r="H64" s="638"/>
      <c r="I64" s="638"/>
      <c r="J64" s="638"/>
    </row>
    <row r="65" spans="1:10" ht="48.75" customHeight="1">
      <c r="A65" s="150">
        <v>12</v>
      </c>
      <c r="B65" s="638" t="s">
        <v>590</v>
      </c>
      <c r="C65" s="638"/>
      <c r="D65" s="638"/>
      <c r="E65" s="638"/>
      <c r="F65" s="638"/>
      <c r="G65" s="638"/>
      <c r="H65" s="638"/>
      <c r="I65" s="638"/>
      <c r="J65" s="638"/>
    </row>
    <row r="66" spans="1:10" ht="16.5" customHeight="1">
      <c r="A66" s="150"/>
      <c r="B66" s="638" t="s">
        <v>591</v>
      </c>
      <c r="C66" s="638"/>
      <c r="D66" s="638"/>
      <c r="E66" s="638"/>
      <c r="F66" s="638"/>
      <c r="G66" s="638"/>
      <c r="H66" s="638"/>
      <c r="I66" s="638"/>
      <c r="J66" s="638"/>
    </row>
    <row r="67" spans="1:10" ht="62.25" customHeight="1">
      <c r="A67" s="152" t="s">
        <v>592</v>
      </c>
      <c r="B67" s="638" t="s">
        <v>593</v>
      </c>
      <c r="C67" s="638"/>
      <c r="D67" s="638"/>
      <c r="E67" s="638"/>
      <c r="F67" s="638"/>
      <c r="G67" s="638"/>
      <c r="H67" s="638"/>
      <c r="I67" s="638"/>
      <c r="J67" s="638"/>
    </row>
    <row r="68" spans="1:10" ht="32.25" customHeight="1">
      <c r="A68" s="152" t="s">
        <v>592</v>
      </c>
      <c r="B68" s="638" t="s">
        <v>594</v>
      </c>
      <c r="C68" s="638"/>
      <c r="D68" s="638"/>
      <c r="E68" s="638"/>
      <c r="F68" s="638"/>
      <c r="G68" s="638"/>
      <c r="H68" s="638"/>
      <c r="I68" s="638"/>
      <c r="J68" s="638"/>
    </row>
    <row r="69" spans="1:10" ht="18" customHeight="1">
      <c r="A69" s="152" t="s">
        <v>592</v>
      </c>
      <c r="B69" s="638" t="s">
        <v>595</v>
      </c>
      <c r="C69" s="638"/>
      <c r="D69" s="638"/>
      <c r="E69" s="638"/>
      <c r="F69" s="638"/>
      <c r="G69" s="638"/>
      <c r="H69" s="638"/>
      <c r="I69" s="638"/>
      <c r="J69" s="638"/>
    </row>
    <row r="70" spans="1:10" ht="18.75" customHeight="1">
      <c r="A70" s="152" t="s">
        <v>592</v>
      </c>
      <c r="B70" s="638" t="s">
        <v>596</v>
      </c>
      <c r="C70" s="638"/>
      <c r="D70" s="638"/>
      <c r="E70" s="638"/>
      <c r="F70" s="638"/>
      <c r="G70" s="638"/>
      <c r="H70" s="638"/>
      <c r="I70" s="638"/>
      <c r="J70" s="638"/>
    </row>
    <row r="71" spans="1:10" ht="64.5" customHeight="1">
      <c r="A71" s="152" t="s">
        <v>592</v>
      </c>
      <c r="B71" s="638" t="s">
        <v>597</v>
      </c>
      <c r="C71" s="638"/>
      <c r="D71" s="638"/>
      <c r="E71" s="638"/>
      <c r="F71" s="638"/>
      <c r="G71" s="638"/>
      <c r="H71" s="638"/>
      <c r="I71" s="638"/>
      <c r="J71" s="638"/>
    </row>
    <row r="72" spans="1:10" ht="47.25" customHeight="1">
      <c r="A72" s="152" t="s">
        <v>592</v>
      </c>
      <c r="B72" s="638" t="s">
        <v>598</v>
      </c>
      <c r="C72" s="638"/>
      <c r="D72" s="638"/>
      <c r="E72" s="638"/>
      <c r="F72" s="638"/>
      <c r="G72" s="638"/>
      <c r="H72" s="638"/>
      <c r="I72" s="638"/>
      <c r="J72" s="638"/>
    </row>
    <row r="73" spans="1:10" ht="17.25" customHeight="1">
      <c r="A73" s="152" t="s">
        <v>592</v>
      </c>
      <c r="B73" s="638" t="s">
        <v>599</v>
      </c>
      <c r="C73" s="638"/>
      <c r="D73" s="638"/>
      <c r="E73" s="638"/>
      <c r="F73" s="638"/>
      <c r="G73" s="638"/>
      <c r="H73" s="638"/>
      <c r="I73" s="638"/>
      <c r="J73" s="638"/>
    </row>
    <row r="74" spans="1:10" ht="16.5" customHeight="1">
      <c r="A74" s="152" t="s">
        <v>592</v>
      </c>
      <c r="B74" s="638" t="s">
        <v>600</v>
      </c>
      <c r="C74" s="638"/>
      <c r="D74" s="638"/>
      <c r="E74" s="638"/>
      <c r="F74" s="638"/>
      <c r="G74" s="638"/>
      <c r="H74" s="638"/>
      <c r="I74" s="638"/>
      <c r="J74" s="638"/>
    </row>
    <row r="75" spans="1:10" ht="17.25" customHeight="1">
      <c r="A75" s="152" t="s">
        <v>592</v>
      </c>
      <c r="B75" s="638" t="s">
        <v>601</v>
      </c>
      <c r="C75" s="638"/>
      <c r="D75" s="638"/>
      <c r="E75" s="638"/>
      <c r="F75" s="638"/>
      <c r="G75" s="638"/>
      <c r="H75" s="638"/>
      <c r="I75" s="638"/>
      <c r="J75" s="638"/>
    </row>
    <row r="76" spans="1:10" ht="18" customHeight="1">
      <c r="A76" s="152" t="s">
        <v>592</v>
      </c>
      <c r="B76" s="638" t="s">
        <v>602</v>
      </c>
      <c r="C76" s="638"/>
      <c r="D76" s="638"/>
      <c r="E76" s="638"/>
      <c r="F76" s="638"/>
      <c r="G76" s="638"/>
      <c r="H76" s="638"/>
      <c r="I76" s="638"/>
      <c r="J76" s="638"/>
    </row>
    <row r="77" spans="1:10" ht="18" customHeight="1">
      <c r="A77" s="152" t="s">
        <v>592</v>
      </c>
      <c r="B77" s="638" t="s">
        <v>603</v>
      </c>
      <c r="C77" s="638"/>
      <c r="D77" s="638"/>
      <c r="E77" s="638"/>
      <c r="F77" s="638"/>
      <c r="G77" s="638"/>
      <c r="H77" s="638"/>
      <c r="I77" s="638"/>
      <c r="J77" s="638"/>
    </row>
    <row r="78" spans="1:10" ht="33" customHeight="1">
      <c r="A78" s="152" t="s">
        <v>592</v>
      </c>
      <c r="B78" s="638" t="s">
        <v>604</v>
      </c>
      <c r="C78" s="638"/>
      <c r="D78" s="638"/>
      <c r="E78" s="638"/>
      <c r="F78" s="638"/>
      <c r="G78" s="638"/>
      <c r="H78" s="638"/>
      <c r="I78" s="638"/>
      <c r="J78" s="638"/>
    </row>
    <row r="79" spans="1:10" ht="47.25" customHeight="1">
      <c r="A79" s="152" t="s">
        <v>592</v>
      </c>
      <c r="B79" s="638" t="s">
        <v>605</v>
      </c>
      <c r="C79" s="638"/>
      <c r="D79" s="638"/>
      <c r="E79" s="638"/>
      <c r="F79" s="638"/>
      <c r="G79" s="638"/>
      <c r="H79" s="638"/>
      <c r="I79" s="638"/>
      <c r="J79" s="638"/>
    </row>
    <row r="80" spans="1:10" ht="31.5" customHeight="1">
      <c r="A80" s="152" t="s">
        <v>592</v>
      </c>
      <c r="B80" s="638" t="s">
        <v>606</v>
      </c>
      <c r="C80" s="638"/>
      <c r="D80" s="638"/>
      <c r="E80" s="638"/>
      <c r="F80" s="638"/>
      <c r="G80" s="638"/>
      <c r="H80" s="638"/>
      <c r="I80" s="638"/>
      <c r="J80" s="638"/>
    </row>
    <row r="81" spans="1:10" ht="32.25" customHeight="1">
      <c r="A81" s="152" t="s">
        <v>592</v>
      </c>
      <c r="B81" s="638" t="s">
        <v>607</v>
      </c>
      <c r="C81" s="638"/>
      <c r="D81" s="638"/>
      <c r="E81" s="638"/>
      <c r="F81" s="638"/>
      <c r="G81" s="638"/>
      <c r="H81" s="638"/>
      <c r="I81" s="638"/>
      <c r="J81" s="638"/>
    </row>
    <row r="82" spans="1:10" ht="18.75" customHeight="1">
      <c r="A82" s="152" t="s">
        <v>592</v>
      </c>
      <c r="B82" s="638" t="s">
        <v>608</v>
      </c>
      <c r="C82" s="638"/>
      <c r="D82" s="638"/>
      <c r="E82" s="638"/>
      <c r="F82" s="638"/>
      <c r="G82" s="638"/>
      <c r="H82" s="638"/>
      <c r="I82" s="638"/>
      <c r="J82" s="638"/>
    </row>
    <row r="83" spans="1:10" ht="18" customHeight="1">
      <c r="A83" s="152" t="s">
        <v>592</v>
      </c>
      <c r="B83" s="638" t="s">
        <v>609</v>
      </c>
      <c r="C83" s="638"/>
      <c r="D83" s="638"/>
      <c r="E83" s="638"/>
      <c r="F83" s="638"/>
      <c r="G83" s="638"/>
      <c r="H83" s="638"/>
      <c r="I83" s="638"/>
      <c r="J83" s="638"/>
    </row>
    <row r="84" spans="1:10" ht="63.75" customHeight="1">
      <c r="A84" s="152" t="s">
        <v>592</v>
      </c>
      <c r="B84" s="638" t="s">
        <v>610</v>
      </c>
      <c r="C84" s="638"/>
      <c r="D84" s="638"/>
      <c r="E84" s="638"/>
      <c r="F84" s="638"/>
      <c r="G84" s="638"/>
      <c r="H84" s="638"/>
      <c r="I84" s="638"/>
      <c r="J84" s="638"/>
    </row>
    <row r="85" spans="1:10" ht="32.25" customHeight="1">
      <c r="A85" s="152" t="s">
        <v>592</v>
      </c>
      <c r="B85" s="638" t="s">
        <v>611</v>
      </c>
      <c r="C85" s="638"/>
      <c r="D85" s="638"/>
      <c r="E85" s="638"/>
      <c r="F85" s="638"/>
      <c r="G85" s="638"/>
      <c r="H85" s="638"/>
      <c r="I85" s="638"/>
      <c r="J85" s="638"/>
    </row>
    <row r="86" spans="1:10" ht="30.75" customHeight="1">
      <c r="A86" s="150">
        <v>13</v>
      </c>
      <c r="B86" s="638" t="s">
        <v>612</v>
      </c>
      <c r="C86" s="638"/>
      <c r="D86" s="638"/>
      <c r="E86" s="638"/>
      <c r="F86" s="638"/>
      <c r="G86" s="638"/>
      <c r="H86" s="638"/>
      <c r="I86" s="638"/>
      <c r="J86" s="638"/>
    </row>
    <row r="87" spans="1:10" ht="33.75" customHeight="1">
      <c r="A87" s="151"/>
      <c r="B87" s="638" t="s">
        <v>613</v>
      </c>
      <c r="C87" s="638"/>
      <c r="D87" s="638"/>
      <c r="E87" s="638"/>
      <c r="F87" s="638"/>
      <c r="G87" s="638"/>
      <c r="H87" s="638"/>
      <c r="I87" s="638"/>
      <c r="J87" s="638"/>
    </row>
    <row r="88" spans="1:10" ht="33" customHeight="1">
      <c r="A88" s="151"/>
      <c r="B88" s="638" t="s">
        <v>614</v>
      </c>
      <c r="C88" s="638"/>
      <c r="D88" s="638"/>
      <c r="E88" s="638"/>
      <c r="F88" s="638"/>
      <c r="G88" s="638"/>
      <c r="H88" s="638"/>
      <c r="I88" s="638"/>
      <c r="J88" s="638"/>
    </row>
    <row r="89" spans="1:10" ht="34.5" customHeight="1">
      <c r="A89" s="151"/>
      <c r="B89" s="638" t="s">
        <v>615</v>
      </c>
      <c r="C89" s="638"/>
      <c r="D89" s="638"/>
      <c r="E89" s="638"/>
      <c r="F89" s="638"/>
      <c r="G89" s="638"/>
      <c r="H89" s="638"/>
      <c r="I89" s="638"/>
      <c r="J89" s="638"/>
    </row>
    <row r="90" spans="1:10" ht="79.5" customHeight="1">
      <c r="A90" s="151"/>
      <c r="B90" s="638" t="s">
        <v>616</v>
      </c>
      <c r="C90" s="638"/>
      <c r="D90" s="638"/>
      <c r="E90" s="638"/>
      <c r="F90" s="638"/>
      <c r="G90" s="638"/>
      <c r="H90" s="638"/>
      <c r="I90" s="638"/>
      <c r="J90" s="638"/>
    </row>
    <row r="91" spans="1:10" ht="31.5" customHeight="1">
      <c r="A91" s="151"/>
      <c r="B91" s="638" t="s">
        <v>617</v>
      </c>
      <c r="C91" s="638"/>
      <c r="D91" s="638"/>
      <c r="E91" s="638"/>
      <c r="F91" s="638"/>
      <c r="G91" s="638"/>
      <c r="H91" s="638"/>
      <c r="I91" s="638"/>
      <c r="J91" s="638"/>
    </row>
    <row r="92" spans="1:10" ht="15.75" customHeight="1">
      <c r="A92" s="151"/>
      <c r="B92" s="638" t="s">
        <v>618</v>
      </c>
      <c r="C92" s="638"/>
      <c r="D92" s="638"/>
      <c r="E92" s="638"/>
      <c r="F92" s="638"/>
      <c r="G92" s="638"/>
      <c r="H92" s="638"/>
      <c r="I92" s="638"/>
      <c r="J92" s="638"/>
    </row>
    <row r="93" spans="1:10" ht="48" customHeight="1">
      <c r="A93" s="148">
        <v>14</v>
      </c>
      <c r="B93" s="640" t="s">
        <v>619</v>
      </c>
      <c r="C93" s="640"/>
      <c r="D93" s="640"/>
      <c r="E93" s="640"/>
      <c r="F93" s="640"/>
      <c r="G93" s="640"/>
      <c r="H93" s="640"/>
      <c r="I93" s="640"/>
      <c r="J93" s="640"/>
    </row>
    <row r="94" spans="1:10" ht="111.75" customHeight="1">
      <c r="A94" s="150">
        <v>15</v>
      </c>
      <c r="B94" s="638" t="s">
        <v>620</v>
      </c>
      <c r="C94" s="638"/>
      <c r="D94" s="638"/>
      <c r="E94" s="638"/>
      <c r="F94" s="638"/>
      <c r="G94" s="638"/>
      <c r="H94" s="638"/>
      <c r="I94" s="638"/>
      <c r="J94" s="638"/>
    </row>
    <row r="95" spans="1:10" ht="48" customHeight="1">
      <c r="A95" s="148">
        <v>16</v>
      </c>
      <c r="B95" s="640" t="s">
        <v>621</v>
      </c>
      <c r="C95" s="640"/>
      <c r="D95" s="641"/>
      <c r="E95" s="640"/>
      <c r="F95" s="640"/>
      <c r="G95" s="640"/>
      <c r="H95" s="640"/>
      <c r="I95" s="640"/>
      <c r="J95" s="640"/>
    </row>
    <row r="96" spans="1:10" ht="94.5" customHeight="1">
      <c r="A96" s="150">
        <v>17</v>
      </c>
      <c r="B96" s="638" t="s">
        <v>622</v>
      </c>
      <c r="C96" s="638"/>
      <c r="D96" s="638"/>
      <c r="E96" s="638"/>
      <c r="F96" s="638"/>
      <c r="G96" s="638"/>
      <c r="H96" s="638"/>
      <c r="I96" s="638"/>
      <c r="J96" s="638"/>
    </row>
    <row r="97" spans="1:10" ht="31.5" customHeight="1">
      <c r="A97" s="150">
        <v>18</v>
      </c>
      <c r="B97" s="638" t="s">
        <v>623</v>
      </c>
      <c r="C97" s="638"/>
      <c r="D97" s="638"/>
      <c r="E97" s="638"/>
      <c r="F97" s="638"/>
      <c r="G97" s="638"/>
      <c r="H97" s="638"/>
      <c r="I97" s="638"/>
      <c r="J97" s="638"/>
    </row>
    <row r="98" spans="1:10" ht="30.75" customHeight="1">
      <c r="A98" s="150">
        <v>19</v>
      </c>
      <c r="B98" s="638" t="s">
        <v>624</v>
      </c>
      <c r="C98" s="638"/>
      <c r="D98" s="638"/>
      <c r="E98" s="638"/>
      <c r="F98" s="638"/>
      <c r="G98" s="638"/>
      <c r="H98" s="638"/>
      <c r="I98" s="638"/>
      <c r="J98" s="638"/>
    </row>
    <row r="99" spans="1:10" ht="111" customHeight="1">
      <c r="A99" s="150">
        <v>20</v>
      </c>
      <c r="B99" s="638" t="s">
        <v>625</v>
      </c>
      <c r="C99" s="638"/>
      <c r="D99" s="638"/>
      <c r="E99" s="638"/>
      <c r="F99" s="638"/>
      <c r="G99" s="638"/>
      <c r="H99" s="638"/>
      <c r="I99" s="638"/>
      <c r="J99" s="638"/>
    </row>
    <row r="100" spans="1:10" ht="47.25" customHeight="1">
      <c r="A100" s="150">
        <v>21</v>
      </c>
      <c r="B100" s="638" t="s">
        <v>626</v>
      </c>
      <c r="C100" s="638"/>
      <c r="D100" s="638"/>
      <c r="E100" s="638"/>
      <c r="F100" s="638"/>
      <c r="G100" s="638"/>
      <c r="H100" s="638"/>
      <c r="I100" s="638"/>
      <c r="J100" s="638"/>
    </row>
    <row r="101" spans="1:10" ht="63" customHeight="1">
      <c r="A101" s="150">
        <v>22</v>
      </c>
      <c r="B101" s="638" t="s">
        <v>627</v>
      </c>
      <c r="C101" s="638"/>
      <c r="D101" s="638"/>
      <c r="E101" s="638"/>
      <c r="F101" s="638"/>
      <c r="G101" s="638"/>
      <c r="H101" s="638"/>
      <c r="I101" s="638"/>
      <c r="J101" s="638"/>
    </row>
    <row r="102" spans="1:10" ht="18.75" customHeight="1">
      <c r="A102" s="150">
        <v>23</v>
      </c>
      <c r="B102" s="638" t="s">
        <v>628</v>
      </c>
      <c r="C102" s="638"/>
      <c r="D102" s="638"/>
      <c r="E102" s="638"/>
      <c r="F102" s="638"/>
      <c r="G102" s="638"/>
      <c r="H102" s="638"/>
      <c r="I102" s="638"/>
      <c r="J102" s="638"/>
    </row>
    <row r="103" spans="1:10" ht="35.25" customHeight="1">
      <c r="A103" s="150">
        <v>24</v>
      </c>
      <c r="B103" s="639" t="s">
        <v>629</v>
      </c>
      <c r="C103" s="639"/>
      <c r="D103" s="639"/>
      <c r="E103" s="639"/>
      <c r="F103" s="639"/>
      <c r="G103" s="639"/>
      <c r="H103" s="639"/>
      <c r="I103" s="639"/>
      <c r="J103" s="639"/>
    </row>
    <row r="104" spans="1:10" ht="17.25" customHeight="1">
      <c r="A104" s="148">
        <v>25</v>
      </c>
      <c r="B104" s="640" t="s">
        <v>630</v>
      </c>
      <c r="C104" s="640"/>
      <c r="D104" s="641"/>
      <c r="E104" s="640"/>
      <c r="F104" s="640"/>
      <c r="G104" s="640"/>
      <c r="H104" s="640"/>
      <c r="I104" s="640"/>
      <c r="J104" s="640"/>
    </row>
    <row r="105" spans="1:10" ht="33" customHeight="1">
      <c r="A105" s="149"/>
      <c r="B105" s="640" t="s">
        <v>631</v>
      </c>
      <c r="C105" s="640"/>
      <c r="D105" s="641"/>
      <c r="E105" s="640"/>
      <c r="F105" s="640"/>
      <c r="G105" s="640"/>
      <c r="H105" s="640"/>
      <c r="I105" s="640"/>
      <c r="J105" s="640"/>
    </row>
    <row r="106" spans="1:10" ht="32.25" customHeight="1">
      <c r="A106" s="148"/>
      <c r="B106" s="640" t="s">
        <v>632</v>
      </c>
      <c r="C106" s="640"/>
      <c r="D106" s="641"/>
      <c r="E106" s="640"/>
      <c r="F106" s="640"/>
      <c r="G106" s="640"/>
      <c r="H106" s="640"/>
      <c r="I106" s="640"/>
      <c r="J106" s="640"/>
    </row>
    <row r="107" spans="1:10" ht="30.75" customHeight="1">
      <c r="A107" s="148"/>
      <c r="B107" s="640" t="s">
        <v>633</v>
      </c>
      <c r="C107" s="640"/>
      <c r="D107" s="641"/>
      <c r="E107" s="640"/>
      <c r="F107" s="640"/>
      <c r="G107" s="640"/>
      <c r="H107" s="640"/>
      <c r="I107" s="640"/>
      <c r="J107" s="640"/>
    </row>
    <row r="108" spans="1:10" ht="18" customHeight="1">
      <c r="A108" s="148"/>
      <c r="B108" s="640" t="s">
        <v>634</v>
      </c>
      <c r="C108" s="640"/>
      <c r="D108" s="641"/>
      <c r="E108" s="640"/>
      <c r="F108" s="640"/>
      <c r="G108" s="640"/>
      <c r="H108" s="640"/>
      <c r="I108" s="640"/>
      <c r="J108" s="640"/>
    </row>
    <row r="109" spans="1:10" ht="9" customHeight="1">
      <c r="A109" s="147"/>
      <c r="B109" s="636"/>
      <c r="C109" s="636"/>
      <c r="D109" s="637"/>
      <c r="E109" s="636"/>
      <c r="F109" s="636"/>
      <c r="G109" s="636"/>
      <c r="H109" s="636"/>
      <c r="I109" s="636"/>
      <c r="J109" s="636"/>
    </row>
    <row r="110" spans="1:10">
      <c r="A110" s="33" t="s">
        <v>635</v>
      </c>
      <c r="B110" s="33"/>
      <c r="C110" s="33"/>
      <c r="D110" s="33"/>
      <c r="E110" s="32"/>
      <c r="F110" s="31"/>
      <c r="G110" s="30"/>
      <c r="H110" s="136"/>
      <c r="I110" s="38"/>
      <c r="J110" s="57"/>
    </row>
    <row r="111" spans="1:10">
      <c r="A111" s="108" t="s">
        <v>546</v>
      </c>
      <c r="B111" s="108">
        <v>1</v>
      </c>
      <c r="C111" s="108"/>
      <c r="D111" s="107"/>
      <c r="E111" s="108"/>
      <c r="F111" s="108" t="s">
        <v>550</v>
      </c>
      <c r="G111" s="30"/>
      <c r="H111" s="137"/>
      <c r="I111" s="188"/>
      <c r="J111" s="189"/>
    </row>
    <row r="112" spans="1:10" ht="6.75" customHeight="1">
      <c r="A112" s="108"/>
      <c r="B112" s="108"/>
      <c r="C112" s="108"/>
      <c r="D112" s="107"/>
      <c r="E112" s="108"/>
      <c r="F112" s="108"/>
      <c r="G112" s="30"/>
      <c r="H112" s="137"/>
      <c r="I112" s="188"/>
      <c r="J112" s="189"/>
    </row>
    <row r="113" spans="1:10" ht="45">
      <c r="A113" s="79" t="s">
        <v>546</v>
      </c>
      <c r="B113" s="6">
        <v>1</v>
      </c>
      <c r="C113" s="6">
        <v>1</v>
      </c>
      <c r="D113" s="7"/>
      <c r="E113" s="69"/>
      <c r="F113" s="8" t="s">
        <v>636</v>
      </c>
      <c r="G113" s="30"/>
      <c r="H113" s="78"/>
      <c r="I113" s="190"/>
      <c r="J113" s="189" t="s">
        <v>635</v>
      </c>
    </row>
    <row r="114" spans="1:10" ht="32.25" customHeight="1">
      <c r="A114" s="71"/>
      <c r="B114" s="71"/>
      <c r="C114" s="71"/>
      <c r="D114" s="67"/>
      <c r="E114" s="69"/>
      <c r="F114" s="9" t="s">
        <v>637</v>
      </c>
      <c r="G114" s="30"/>
      <c r="H114" s="72"/>
      <c r="I114" s="190"/>
      <c r="J114" s="189" t="s">
        <v>635</v>
      </c>
    </row>
    <row r="115" spans="1:10" ht="45">
      <c r="A115" s="71"/>
      <c r="B115" s="71"/>
      <c r="C115" s="71"/>
      <c r="D115" s="67"/>
      <c r="E115" s="69"/>
      <c r="F115" s="10" t="s">
        <v>638</v>
      </c>
      <c r="G115" s="30"/>
      <c r="H115" s="72"/>
      <c r="I115" s="190"/>
      <c r="J115" s="189" t="s">
        <v>635</v>
      </c>
    </row>
    <row r="116" spans="1:10" ht="34.5" customHeight="1">
      <c r="A116" s="71"/>
      <c r="B116" s="71"/>
      <c r="C116" s="71"/>
      <c r="D116" s="67"/>
      <c r="E116" s="69"/>
      <c r="F116" s="10" t="s">
        <v>639</v>
      </c>
      <c r="G116" s="30"/>
      <c r="H116" s="72"/>
      <c r="I116" s="190"/>
      <c r="J116" s="189" t="s">
        <v>635</v>
      </c>
    </row>
    <row r="117" spans="1:10" ht="45">
      <c r="A117" s="71"/>
      <c r="B117" s="71"/>
      <c r="C117" s="71"/>
      <c r="D117" s="67"/>
      <c r="E117" s="69"/>
      <c r="F117" s="10" t="s">
        <v>640</v>
      </c>
      <c r="G117" s="30"/>
      <c r="H117" s="72"/>
      <c r="I117" s="190"/>
      <c r="J117" s="189"/>
    </row>
    <row r="118" spans="1:10" ht="45">
      <c r="A118" s="71"/>
      <c r="B118" s="71"/>
      <c r="C118" s="71"/>
      <c r="D118" s="67"/>
      <c r="E118" s="69"/>
      <c r="F118" s="10" t="s">
        <v>641</v>
      </c>
      <c r="G118" s="30"/>
      <c r="H118" s="72"/>
      <c r="I118" s="190"/>
      <c r="J118" s="189"/>
    </row>
    <row r="119" spans="1:10" ht="60">
      <c r="A119" s="71"/>
      <c r="B119" s="71"/>
      <c r="C119" s="71"/>
      <c r="D119" s="67"/>
      <c r="E119" s="69"/>
      <c r="F119" s="10" t="s">
        <v>642</v>
      </c>
      <c r="G119" s="30"/>
      <c r="H119" s="72"/>
      <c r="I119" s="190"/>
      <c r="J119" s="189"/>
    </row>
    <row r="120" spans="1:10" ht="60">
      <c r="A120" s="71"/>
      <c r="B120" s="71"/>
      <c r="C120" s="71"/>
      <c r="D120" s="67"/>
      <c r="E120" s="69"/>
      <c r="F120" s="10" t="s">
        <v>643</v>
      </c>
      <c r="G120" s="30"/>
      <c r="H120" s="72"/>
      <c r="I120" s="190"/>
      <c r="J120" s="189"/>
    </row>
    <row r="121" spans="1:10" ht="30">
      <c r="A121" s="71"/>
      <c r="B121" s="71"/>
      <c r="C121" s="71"/>
      <c r="D121" s="67"/>
      <c r="E121" s="69"/>
      <c r="F121" s="10" t="s">
        <v>644</v>
      </c>
      <c r="G121" s="30"/>
      <c r="H121" s="72"/>
      <c r="I121" s="190"/>
      <c r="J121" s="189" t="s">
        <v>635</v>
      </c>
    </row>
    <row r="122" spans="1:10" ht="45">
      <c r="A122" s="71"/>
      <c r="B122" s="71"/>
      <c r="C122" s="71"/>
      <c r="D122" s="67"/>
      <c r="E122" s="69"/>
      <c r="F122" s="10" t="s">
        <v>645</v>
      </c>
      <c r="G122" s="30"/>
      <c r="H122" s="72"/>
      <c r="I122" s="190"/>
      <c r="J122" s="189" t="s">
        <v>635</v>
      </c>
    </row>
    <row r="123" spans="1:10" ht="19.5" customHeight="1">
      <c r="A123" s="71"/>
      <c r="B123" s="71"/>
      <c r="C123" s="71"/>
      <c r="D123" s="67"/>
      <c r="E123" s="69"/>
      <c r="F123" s="10" t="s">
        <v>646</v>
      </c>
      <c r="G123" s="30"/>
      <c r="H123" s="72"/>
      <c r="I123" s="190"/>
      <c r="J123" s="189" t="s">
        <v>635</v>
      </c>
    </row>
    <row r="124" spans="1:10" ht="45">
      <c r="A124" s="71"/>
      <c r="B124" s="71"/>
      <c r="C124" s="71"/>
      <c r="D124" s="7" t="s">
        <v>647</v>
      </c>
      <c r="E124" s="69"/>
      <c r="F124" s="10" t="s">
        <v>648</v>
      </c>
      <c r="G124" s="30"/>
      <c r="H124" s="72"/>
      <c r="I124" s="190"/>
      <c r="J124" s="189"/>
    </row>
    <row r="125" spans="1:10" ht="60">
      <c r="A125" s="71"/>
      <c r="B125" s="71"/>
      <c r="C125" s="71"/>
      <c r="D125" s="7" t="s">
        <v>649</v>
      </c>
      <c r="E125" s="69"/>
      <c r="F125" s="10" t="s">
        <v>650</v>
      </c>
      <c r="G125" s="30"/>
      <c r="H125" s="72"/>
      <c r="I125" s="190"/>
      <c r="J125" s="189"/>
    </row>
    <row r="126" spans="1:10" ht="45">
      <c r="A126" s="71"/>
      <c r="B126" s="71"/>
      <c r="C126" s="71"/>
      <c r="D126" s="7"/>
      <c r="E126" s="69"/>
      <c r="F126" s="10" t="s">
        <v>651</v>
      </c>
      <c r="G126" s="30"/>
      <c r="H126" s="72"/>
      <c r="I126" s="190"/>
      <c r="J126" s="189" t="s">
        <v>635</v>
      </c>
    </row>
    <row r="127" spans="1:10" ht="30">
      <c r="A127" s="71"/>
      <c r="B127" s="71"/>
      <c r="C127" s="71"/>
      <c r="D127" s="7"/>
      <c r="E127" s="69"/>
      <c r="F127" s="10" t="s">
        <v>652</v>
      </c>
      <c r="G127" s="30"/>
      <c r="H127" s="72"/>
      <c r="I127" s="190"/>
      <c r="J127" s="189" t="s">
        <v>635</v>
      </c>
    </row>
    <row r="128" spans="1:10" ht="30">
      <c r="A128" s="71"/>
      <c r="B128" s="71"/>
      <c r="C128" s="71"/>
      <c r="D128" s="7">
        <v>1</v>
      </c>
      <c r="E128" s="69"/>
      <c r="F128" s="10" t="s">
        <v>653</v>
      </c>
      <c r="G128" s="30"/>
      <c r="H128" s="72"/>
      <c r="I128" s="190"/>
      <c r="J128" s="189" t="s">
        <v>635</v>
      </c>
    </row>
    <row r="129" spans="1:10" ht="60">
      <c r="A129" s="71"/>
      <c r="B129" s="71"/>
      <c r="C129" s="71"/>
      <c r="D129" s="7">
        <v>2</v>
      </c>
      <c r="E129" s="69"/>
      <c r="F129" s="10" t="s">
        <v>654</v>
      </c>
      <c r="G129" s="30"/>
      <c r="H129" s="72"/>
      <c r="I129" s="190"/>
      <c r="J129" s="189" t="s">
        <v>635</v>
      </c>
    </row>
    <row r="130" spans="1:10" ht="30">
      <c r="A130" s="71"/>
      <c r="B130" s="71"/>
      <c r="C130" s="71"/>
      <c r="D130" s="7"/>
      <c r="E130" s="69"/>
      <c r="F130" s="10" t="s">
        <v>655</v>
      </c>
      <c r="G130" s="30"/>
      <c r="H130" s="72"/>
      <c r="I130" s="190"/>
      <c r="J130" s="189"/>
    </row>
    <row r="131" spans="1:10" ht="45">
      <c r="A131" s="71"/>
      <c r="B131" s="71"/>
      <c r="C131" s="71"/>
      <c r="D131" s="7"/>
      <c r="E131" s="69"/>
      <c r="F131" s="10" t="s">
        <v>656</v>
      </c>
      <c r="G131" s="30"/>
      <c r="H131" s="72"/>
      <c r="I131" s="190"/>
      <c r="J131" s="189"/>
    </row>
    <row r="132" spans="1:10" ht="45">
      <c r="A132" s="71"/>
      <c r="B132" s="71"/>
      <c r="C132" s="71"/>
      <c r="D132" s="7">
        <v>3</v>
      </c>
      <c r="E132" s="69"/>
      <c r="F132" s="10" t="s">
        <v>657</v>
      </c>
      <c r="G132" s="30"/>
      <c r="H132" s="72"/>
      <c r="I132" s="190"/>
      <c r="J132" s="189" t="s">
        <v>635</v>
      </c>
    </row>
    <row r="133" spans="1:10" ht="19.5" customHeight="1">
      <c r="A133" s="71"/>
      <c r="B133" s="71"/>
      <c r="C133" s="71"/>
      <c r="D133" s="7">
        <v>4</v>
      </c>
      <c r="E133" s="69"/>
      <c r="F133" s="10" t="s">
        <v>658</v>
      </c>
      <c r="G133" s="30"/>
      <c r="H133" s="72"/>
      <c r="I133" s="190"/>
      <c r="J133" s="189" t="s">
        <v>635</v>
      </c>
    </row>
    <row r="134" spans="1:10" ht="30">
      <c r="A134" s="71"/>
      <c r="B134" s="71"/>
      <c r="C134" s="71"/>
      <c r="D134" s="7">
        <v>5</v>
      </c>
      <c r="E134" s="69"/>
      <c r="F134" s="10" t="s">
        <v>659</v>
      </c>
      <c r="G134" s="30"/>
      <c r="H134" s="72"/>
      <c r="I134" s="190"/>
      <c r="J134" s="189" t="s">
        <v>635</v>
      </c>
    </row>
    <row r="135" spans="1:10">
      <c r="A135" s="71"/>
      <c r="B135" s="71"/>
      <c r="C135" s="71"/>
      <c r="D135" s="67"/>
      <c r="E135" s="69"/>
      <c r="F135" s="10" t="s">
        <v>660</v>
      </c>
      <c r="G135" s="30"/>
      <c r="H135" s="72"/>
      <c r="I135" s="190"/>
      <c r="J135" s="189" t="s">
        <v>635</v>
      </c>
    </row>
    <row r="136" spans="1:10" ht="30">
      <c r="A136" s="71"/>
      <c r="B136" s="71"/>
      <c r="C136" s="71"/>
      <c r="D136" s="67"/>
      <c r="E136" s="69"/>
      <c r="F136" s="10" t="s">
        <v>661</v>
      </c>
      <c r="G136" s="30"/>
      <c r="H136" s="72"/>
      <c r="I136" s="190"/>
      <c r="J136" s="189" t="s">
        <v>635</v>
      </c>
    </row>
    <row r="137" spans="1:10" ht="60">
      <c r="A137" s="71"/>
      <c r="B137" s="71"/>
      <c r="C137" s="71"/>
      <c r="D137" s="67"/>
      <c r="E137" s="69"/>
      <c r="F137" s="10" t="s">
        <v>662</v>
      </c>
      <c r="G137" s="30"/>
      <c r="H137" s="72"/>
      <c r="I137" s="190"/>
      <c r="J137" s="189" t="s">
        <v>635</v>
      </c>
    </row>
    <row r="138" spans="1:10">
      <c r="A138" s="71"/>
      <c r="B138" s="71"/>
      <c r="C138" s="71"/>
      <c r="D138" s="7"/>
      <c r="E138" s="69"/>
      <c r="F138" s="31" t="s">
        <v>663</v>
      </c>
      <c r="G138" s="74" t="s">
        <v>664</v>
      </c>
      <c r="H138" s="73">
        <v>1</v>
      </c>
      <c r="I138" s="191"/>
      <c r="J138" s="192" t="str">
        <f>IF(H138*I138=0,"",H138*I138)</f>
        <v/>
      </c>
    </row>
    <row r="139" spans="1:10">
      <c r="A139" s="67"/>
      <c r="B139" s="67"/>
      <c r="C139" s="67"/>
      <c r="D139" s="67"/>
      <c r="E139" s="66"/>
      <c r="F139" s="65"/>
      <c r="G139" s="38"/>
      <c r="H139" s="136"/>
      <c r="I139" s="193"/>
      <c r="J139" s="194"/>
    </row>
    <row r="140" spans="1:10" ht="25.5">
      <c r="A140" s="79" t="s">
        <v>546</v>
      </c>
      <c r="B140" s="6">
        <v>1</v>
      </c>
      <c r="C140" s="6">
        <v>2</v>
      </c>
      <c r="D140" s="7"/>
      <c r="E140" s="69"/>
      <c r="F140" s="104" t="s">
        <v>665</v>
      </c>
      <c r="G140" s="30"/>
      <c r="H140" s="78"/>
      <c r="I140" s="190"/>
      <c r="J140" s="189" t="s">
        <v>635</v>
      </c>
    </row>
    <row r="141" spans="1:10" ht="45">
      <c r="A141" s="71"/>
      <c r="B141" s="71"/>
      <c r="C141" s="71"/>
      <c r="D141" s="67"/>
      <c r="E141" s="69"/>
      <c r="F141" s="103" t="s">
        <v>666</v>
      </c>
      <c r="G141" s="30"/>
      <c r="H141" s="72"/>
      <c r="I141" s="190"/>
      <c r="J141" s="189" t="s">
        <v>635</v>
      </c>
    </row>
    <row r="142" spans="1:10" ht="45">
      <c r="A142" s="71"/>
      <c r="B142" s="71"/>
      <c r="C142" s="71"/>
      <c r="D142" s="67"/>
      <c r="E142" s="69"/>
      <c r="F142" s="103" t="s">
        <v>667</v>
      </c>
      <c r="G142" s="30"/>
      <c r="H142" s="72"/>
      <c r="I142" s="190"/>
      <c r="J142" s="189" t="s">
        <v>635</v>
      </c>
    </row>
    <row r="143" spans="1:10" ht="45">
      <c r="A143" s="71"/>
      <c r="B143" s="71"/>
      <c r="C143" s="71"/>
      <c r="D143" s="67"/>
      <c r="E143" s="69"/>
      <c r="F143" s="103" t="s">
        <v>668</v>
      </c>
      <c r="G143" s="30"/>
      <c r="H143" s="72"/>
      <c r="I143" s="190"/>
      <c r="J143" s="189" t="s">
        <v>635</v>
      </c>
    </row>
    <row r="144" spans="1:10" ht="30">
      <c r="A144" s="71"/>
      <c r="B144" s="71"/>
      <c r="C144" s="71"/>
      <c r="D144" s="67"/>
      <c r="E144" s="69"/>
      <c r="F144" s="103" t="s">
        <v>669</v>
      </c>
      <c r="G144" s="30"/>
      <c r="H144" s="72"/>
      <c r="I144" s="190"/>
      <c r="J144" s="189"/>
    </row>
    <row r="145" spans="1:10" ht="45">
      <c r="A145" s="71"/>
      <c r="B145" s="71"/>
      <c r="C145" s="71"/>
      <c r="D145" s="67"/>
      <c r="E145" s="69"/>
      <c r="F145" s="103" t="s">
        <v>670</v>
      </c>
      <c r="G145" s="30"/>
      <c r="H145" s="72"/>
      <c r="I145" s="190"/>
      <c r="J145" s="189"/>
    </row>
    <row r="146" spans="1:10" ht="45">
      <c r="A146" s="71"/>
      <c r="B146" s="71"/>
      <c r="C146" s="71"/>
      <c r="D146" s="67"/>
      <c r="E146" s="69"/>
      <c r="F146" s="103" t="s">
        <v>671</v>
      </c>
      <c r="G146" s="30"/>
      <c r="H146" s="72"/>
      <c r="I146" s="190"/>
      <c r="J146" s="189"/>
    </row>
    <row r="147" spans="1:10" ht="45">
      <c r="A147" s="71"/>
      <c r="B147" s="71"/>
      <c r="C147" s="71"/>
      <c r="D147" s="67"/>
      <c r="E147" s="69"/>
      <c r="F147" s="103" t="s">
        <v>672</v>
      </c>
      <c r="G147" s="30"/>
      <c r="H147" s="72"/>
      <c r="I147" s="190"/>
      <c r="J147" s="189" t="s">
        <v>635</v>
      </c>
    </row>
    <row r="148" spans="1:10" ht="30">
      <c r="A148" s="71"/>
      <c r="B148" s="71"/>
      <c r="C148" s="71"/>
      <c r="D148" s="67"/>
      <c r="E148" s="69"/>
      <c r="F148" s="103" t="s">
        <v>673</v>
      </c>
      <c r="G148" s="30"/>
      <c r="H148" s="72"/>
      <c r="I148" s="190"/>
      <c r="J148" s="189" t="s">
        <v>635</v>
      </c>
    </row>
    <row r="149" spans="1:10">
      <c r="A149" s="71"/>
      <c r="B149" s="71"/>
      <c r="C149" s="71"/>
      <c r="D149" s="7"/>
      <c r="E149" s="69"/>
      <c r="F149" s="104" t="s">
        <v>663</v>
      </c>
      <c r="G149" s="30"/>
      <c r="H149" s="78"/>
      <c r="I149" s="190"/>
      <c r="J149" s="189" t="s">
        <v>635</v>
      </c>
    </row>
    <row r="150" spans="1:10">
      <c r="A150" s="71"/>
      <c r="B150" s="71"/>
      <c r="C150" s="71"/>
      <c r="D150" s="7"/>
      <c r="E150" s="69"/>
      <c r="F150" s="31"/>
      <c r="G150" s="74" t="s">
        <v>664</v>
      </c>
      <c r="H150" s="73">
        <v>1</v>
      </c>
      <c r="I150" s="191"/>
      <c r="J150" s="192"/>
    </row>
    <row r="151" spans="1:10">
      <c r="A151" s="67"/>
      <c r="B151" s="67"/>
      <c r="C151" s="67"/>
      <c r="D151" s="67"/>
      <c r="E151" s="66"/>
      <c r="F151" s="65"/>
      <c r="G151" s="38"/>
      <c r="H151" s="136"/>
      <c r="I151" s="193"/>
      <c r="J151" s="194"/>
    </row>
    <row r="152" spans="1:10" ht="25.5">
      <c r="A152" s="79" t="s">
        <v>546</v>
      </c>
      <c r="B152" s="70">
        <v>1</v>
      </c>
      <c r="C152" s="6">
        <v>3</v>
      </c>
      <c r="D152" s="7"/>
      <c r="E152" s="69"/>
      <c r="F152" s="104" t="s">
        <v>674</v>
      </c>
      <c r="H152" s="126"/>
      <c r="I152" s="195"/>
      <c r="J152" s="195" t="s">
        <v>635</v>
      </c>
    </row>
    <row r="153" spans="1:10" ht="30">
      <c r="A153" s="71"/>
      <c r="B153" s="71"/>
      <c r="C153" s="71"/>
      <c r="D153" s="7"/>
      <c r="E153" s="69"/>
      <c r="F153" s="103" t="s">
        <v>675</v>
      </c>
      <c r="G153" s="30"/>
      <c r="H153" s="115"/>
      <c r="I153" s="190"/>
      <c r="J153" s="189" t="s">
        <v>635</v>
      </c>
    </row>
    <row r="154" spans="1:10" ht="30">
      <c r="A154" s="71"/>
      <c r="B154" s="71"/>
      <c r="C154" s="71"/>
      <c r="D154" s="7"/>
      <c r="E154" s="69"/>
      <c r="F154" s="103" t="s">
        <v>676</v>
      </c>
      <c r="G154" s="30"/>
      <c r="H154" s="115"/>
      <c r="I154" s="190"/>
      <c r="J154" s="189" t="s">
        <v>635</v>
      </c>
    </row>
    <row r="155" spans="1:10" ht="30">
      <c r="A155" s="71"/>
      <c r="B155" s="71"/>
      <c r="C155" s="71"/>
      <c r="D155" s="67"/>
      <c r="E155" s="69" t="s">
        <v>592</v>
      </c>
      <c r="F155" s="103" t="s">
        <v>677</v>
      </c>
      <c r="G155" s="30"/>
      <c r="H155" s="72"/>
      <c r="I155" s="190"/>
      <c r="J155" s="189" t="s">
        <v>635</v>
      </c>
    </row>
    <row r="156" spans="1:10" ht="45">
      <c r="A156" s="71"/>
      <c r="B156" s="71"/>
      <c r="C156" s="71"/>
      <c r="D156" s="67"/>
      <c r="E156" s="69" t="s">
        <v>592</v>
      </c>
      <c r="F156" s="103" t="s">
        <v>678</v>
      </c>
      <c r="G156" s="30"/>
      <c r="H156" s="72"/>
      <c r="I156" s="190"/>
      <c r="J156" s="189" t="s">
        <v>635</v>
      </c>
    </row>
    <row r="157" spans="1:10" ht="30">
      <c r="A157" s="71"/>
      <c r="B157" s="71"/>
      <c r="C157" s="71"/>
      <c r="D157" s="67"/>
      <c r="E157" s="69" t="s">
        <v>592</v>
      </c>
      <c r="F157" s="103" t="s">
        <v>679</v>
      </c>
      <c r="G157" s="30"/>
      <c r="H157" s="72"/>
      <c r="I157" s="190"/>
      <c r="J157" s="189"/>
    </row>
    <row r="158" spans="1:10" ht="30">
      <c r="A158" s="71"/>
      <c r="B158" s="71"/>
      <c r="C158" s="71"/>
      <c r="D158" s="67"/>
      <c r="E158" s="69" t="s">
        <v>592</v>
      </c>
      <c r="F158" s="103" t="s">
        <v>680</v>
      </c>
      <c r="G158" s="30"/>
      <c r="H158" s="72"/>
      <c r="I158" s="190"/>
      <c r="J158" s="189"/>
    </row>
    <row r="159" spans="1:10" ht="45">
      <c r="A159" s="71"/>
      <c r="B159" s="71"/>
      <c r="C159" s="71"/>
      <c r="D159" s="67"/>
      <c r="E159" s="69" t="s">
        <v>592</v>
      </c>
      <c r="F159" s="103" t="s">
        <v>681</v>
      </c>
      <c r="G159" s="30"/>
      <c r="H159" s="72"/>
      <c r="I159" s="190"/>
      <c r="J159" s="189"/>
    </row>
    <row r="160" spans="1:10">
      <c r="A160" s="71"/>
      <c r="B160" s="71"/>
      <c r="C160" s="71"/>
      <c r="D160" s="67"/>
      <c r="E160" s="69" t="s">
        <v>592</v>
      </c>
      <c r="F160" s="103" t="s">
        <v>682</v>
      </c>
      <c r="G160" s="30"/>
      <c r="H160" s="72"/>
      <c r="I160" s="190"/>
      <c r="J160" s="189"/>
    </row>
    <row r="161" spans="1:10" ht="30">
      <c r="A161" s="71"/>
      <c r="B161" s="71"/>
      <c r="C161" s="71"/>
      <c r="D161" s="67"/>
      <c r="E161" s="69"/>
      <c r="F161" s="103" t="s">
        <v>683</v>
      </c>
      <c r="G161" s="30"/>
      <c r="H161" s="72"/>
      <c r="I161" s="190"/>
      <c r="J161" s="189" t="s">
        <v>635</v>
      </c>
    </row>
    <row r="162" spans="1:10" ht="45">
      <c r="A162" s="71"/>
      <c r="B162" s="71"/>
      <c r="C162" s="71"/>
      <c r="D162" s="67"/>
      <c r="E162" s="69"/>
      <c r="F162" s="103" t="s">
        <v>684</v>
      </c>
      <c r="G162" s="30"/>
      <c r="H162" s="72"/>
      <c r="I162" s="190"/>
      <c r="J162" s="189" t="s">
        <v>635</v>
      </c>
    </row>
    <row r="163" spans="1:10">
      <c r="A163" s="71"/>
      <c r="B163" s="71"/>
      <c r="C163" s="71"/>
      <c r="D163" s="7"/>
      <c r="E163" s="69"/>
      <c r="F163" s="104" t="s">
        <v>663</v>
      </c>
      <c r="G163" s="30"/>
      <c r="H163" s="78"/>
      <c r="I163" s="190"/>
      <c r="J163" s="189" t="s">
        <v>635</v>
      </c>
    </row>
    <row r="164" spans="1:10">
      <c r="A164" s="71"/>
      <c r="B164" s="71"/>
      <c r="C164" s="71"/>
      <c r="D164" s="7"/>
      <c r="E164" s="69"/>
      <c r="F164" s="31"/>
      <c r="G164" s="74" t="s">
        <v>664</v>
      </c>
      <c r="H164" s="73">
        <v>1</v>
      </c>
      <c r="I164" s="191"/>
      <c r="J164" s="192" t="str">
        <f>IF(H164*I164=0,"",H164*I164)</f>
        <v/>
      </c>
    </row>
    <row r="165" spans="1:10">
      <c r="A165" s="67"/>
      <c r="B165" s="67"/>
      <c r="C165" s="67"/>
      <c r="D165" s="67"/>
      <c r="E165" s="66"/>
      <c r="F165" s="65"/>
      <c r="G165" s="38"/>
      <c r="H165" s="136"/>
      <c r="I165" s="193"/>
      <c r="J165" s="194"/>
    </row>
    <row r="166" spans="1:10">
      <c r="A166" s="79" t="s">
        <v>546</v>
      </c>
      <c r="B166" s="70">
        <v>1</v>
      </c>
      <c r="C166" s="6">
        <v>4</v>
      </c>
      <c r="D166" s="7"/>
      <c r="E166" s="69"/>
      <c r="F166" s="104" t="s">
        <v>685</v>
      </c>
      <c r="H166" s="126"/>
      <c r="I166" s="195"/>
      <c r="J166" s="195" t="s">
        <v>635</v>
      </c>
    </row>
    <row r="167" spans="1:10" ht="25.5">
      <c r="A167" s="71"/>
      <c r="B167" s="71"/>
      <c r="C167" s="71"/>
      <c r="D167" s="7"/>
      <c r="E167" s="69"/>
      <c r="F167" s="31" t="s">
        <v>686</v>
      </c>
      <c r="G167" s="30"/>
      <c r="H167" s="78"/>
      <c r="I167" s="190"/>
      <c r="J167" s="189" t="s">
        <v>635</v>
      </c>
    </row>
    <row r="168" spans="1:10" ht="60">
      <c r="A168" s="71"/>
      <c r="B168" s="71"/>
      <c r="C168" s="71"/>
      <c r="D168" s="67"/>
      <c r="E168" s="69"/>
      <c r="F168" s="103" t="s">
        <v>687</v>
      </c>
      <c r="G168" s="30"/>
      <c r="H168" s="72"/>
      <c r="I168" s="190"/>
      <c r="J168" s="189" t="s">
        <v>635</v>
      </c>
    </row>
    <row r="169" spans="1:10" ht="51">
      <c r="A169" s="71"/>
      <c r="B169" s="71"/>
      <c r="C169" s="71"/>
      <c r="D169" s="67"/>
      <c r="E169" s="69"/>
      <c r="F169" s="31" t="s">
        <v>688</v>
      </c>
      <c r="G169" s="30"/>
      <c r="H169" s="72"/>
      <c r="I169" s="190"/>
      <c r="J169" s="189" t="s">
        <v>635</v>
      </c>
    </row>
    <row r="170" spans="1:10" ht="25.5">
      <c r="A170" s="71"/>
      <c r="B170" s="71"/>
      <c r="C170" s="71"/>
      <c r="D170" s="67"/>
      <c r="E170" s="69"/>
      <c r="F170" s="31" t="s">
        <v>689</v>
      </c>
      <c r="G170" s="30"/>
      <c r="H170" s="72"/>
      <c r="I170" s="190"/>
      <c r="J170" s="189" t="s">
        <v>635</v>
      </c>
    </row>
    <row r="171" spans="1:10" ht="25.5">
      <c r="A171" s="71"/>
      <c r="B171" s="71"/>
      <c r="C171" s="71"/>
      <c r="D171" s="67"/>
      <c r="E171" s="69"/>
      <c r="F171" s="31" t="s">
        <v>690</v>
      </c>
      <c r="G171" s="30"/>
      <c r="H171" s="72"/>
      <c r="I171" s="190"/>
      <c r="J171" s="189" t="s">
        <v>635</v>
      </c>
    </row>
    <row r="172" spans="1:10" ht="38.25">
      <c r="A172" s="71"/>
      <c r="B172" s="71"/>
      <c r="C172" s="71"/>
      <c r="D172" s="67"/>
      <c r="E172" s="69"/>
      <c r="F172" s="31" t="s">
        <v>691</v>
      </c>
      <c r="G172" s="30"/>
      <c r="H172" s="72"/>
      <c r="I172" s="190"/>
      <c r="J172" s="189"/>
    </row>
    <row r="173" spans="1:10" ht="25.5">
      <c r="A173" s="71"/>
      <c r="B173" s="71"/>
      <c r="C173" s="71"/>
      <c r="D173" s="67"/>
      <c r="E173" s="69"/>
      <c r="F173" s="31" t="s">
        <v>692</v>
      </c>
      <c r="G173" s="30"/>
      <c r="H173" s="72"/>
      <c r="I173" s="190"/>
      <c r="J173" s="189"/>
    </row>
    <row r="174" spans="1:10" ht="25.5">
      <c r="A174" s="71"/>
      <c r="B174" s="71"/>
      <c r="C174" s="71"/>
      <c r="D174" s="67"/>
      <c r="E174" s="69"/>
      <c r="F174" s="31" t="s">
        <v>693</v>
      </c>
      <c r="G174" s="30"/>
      <c r="H174" s="72"/>
      <c r="I174" s="190"/>
      <c r="J174" s="189"/>
    </row>
    <row r="175" spans="1:10">
      <c r="A175" s="71"/>
      <c r="B175" s="71"/>
      <c r="C175" s="71"/>
      <c r="D175" s="67"/>
      <c r="E175" s="69"/>
      <c r="F175" s="31" t="s">
        <v>694</v>
      </c>
      <c r="G175" s="30"/>
      <c r="H175" s="72"/>
      <c r="I175" s="190"/>
      <c r="J175" s="189" t="s">
        <v>635</v>
      </c>
    </row>
    <row r="176" spans="1:10">
      <c r="A176" s="71"/>
      <c r="B176" s="71"/>
      <c r="C176" s="71"/>
      <c r="D176" s="7"/>
      <c r="E176" s="69"/>
      <c r="F176" s="104" t="s">
        <v>663</v>
      </c>
      <c r="G176" s="30"/>
      <c r="H176" s="78"/>
      <c r="I176" s="190"/>
      <c r="J176" s="189" t="s">
        <v>635</v>
      </c>
    </row>
    <row r="177" spans="1:10">
      <c r="A177" s="71"/>
      <c r="B177" s="71"/>
      <c r="C177" s="71"/>
      <c r="D177" s="7"/>
      <c r="E177" s="69"/>
      <c r="F177" s="31"/>
      <c r="G177" s="74" t="s">
        <v>664</v>
      </c>
      <c r="H177" s="73">
        <v>1</v>
      </c>
      <c r="I177" s="191"/>
      <c r="J177" s="192" t="str">
        <f>IF(H177*I177=0,"",H177*I177)</f>
        <v/>
      </c>
    </row>
    <row r="178" spans="1:10">
      <c r="A178" s="67"/>
      <c r="B178" s="67"/>
      <c r="C178" s="67"/>
      <c r="D178" s="67"/>
      <c r="E178" s="66"/>
      <c r="F178" s="65"/>
      <c r="G178" s="38"/>
      <c r="H178" s="136"/>
      <c r="I178" s="193"/>
      <c r="J178" s="194"/>
    </row>
    <row r="179" spans="1:10" ht="25.5">
      <c r="A179" s="79" t="s">
        <v>546</v>
      </c>
      <c r="B179" s="70">
        <v>1</v>
      </c>
      <c r="C179" s="6">
        <v>5</v>
      </c>
      <c r="D179" s="7"/>
      <c r="E179" s="69"/>
      <c r="F179" s="104" t="s">
        <v>695</v>
      </c>
      <c r="H179" s="126"/>
      <c r="I179" s="195"/>
      <c r="J179" s="195" t="s">
        <v>635</v>
      </c>
    </row>
    <row r="180" spans="1:10">
      <c r="A180" s="79"/>
      <c r="B180" s="6"/>
      <c r="C180" s="6"/>
      <c r="D180" s="7"/>
      <c r="E180" s="69"/>
      <c r="F180" s="11" t="s">
        <v>696</v>
      </c>
      <c r="G180" s="30"/>
      <c r="H180" s="78"/>
      <c r="I180" s="190"/>
      <c r="J180" s="189"/>
    </row>
    <row r="181" spans="1:10">
      <c r="A181" s="71"/>
      <c r="B181" s="71"/>
      <c r="C181" s="71"/>
      <c r="D181" s="67"/>
      <c r="E181" s="12" t="s">
        <v>592</v>
      </c>
      <c r="F181" s="10" t="s">
        <v>697</v>
      </c>
      <c r="G181" s="30"/>
      <c r="H181" s="72"/>
      <c r="I181" s="190"/>
      <c r="J181" s="189"/>
    </row>
    <row r="182" spans="1:10">
      <c r="A182" s="71"/>
      <c r="B182" s="71"/>
      <c r="C182" s="71"/>
      <c r="D182" s="67"/>
      <c r="E182" s="12" t="s">
        <v>592</v>
      </c>
      <c r="F182" s="10" t="s">
        <v>698</v>
      </c>
      <c r="G182" s="30"/>
      <c r="H182" s="72"/>
      <c r="I182" s="190"/>
      <c r="J182" s="189"/>
    </row>
    <row r="183" spans="1:10">
      <c r="A183" s="71"/>
      <c r="B183" s="71"/>
      <c r="C183" s="71"/>
      <c r="D183" s="67"/>
      <c r="E183" s="12"/>
      <c r="F183" s="11" t="s">
        <v>699</v>
      </c>
      <c r="G183" s="30"/>
      <c r="H183" s="72"/>
      <c r="I183" s="190"/>
      <c r="J183" s="189" t="s">
        <v>635</v>
      </c>
    </row>
    <row r="184" spans="1:10" ht="30">
      <c r="A184" s="71"/>
      <c r="B184" s="71"/>
      <c r="C184" s="71"/>
      <c r="D184" s="67"/>
      <c r="E184" s="12" t="s">
        <v>592</v>
      </c>
      <c r="F184" s="10" t="s">
        <v>700</v>
      </c>
      <c r="G184" s="30"/>
      <c r="H184" s="72"/>
      <c r="I184" s="190"/>
      <c r="J184" s="189" t="s">
        <v>635</v>
      </c>
    </row>
    <row r="185" spans="1:10" ht="45">
      <c r="A185" s="71"/>
      <c r="B185" s="71"/>
      <c r="C185" s="71"/>
      <c r="D185" s="67"/>
      <c r="E185" s="12" t="s">
        <v>592</v>
      </c>
      <c r="F185" s="10" t="s">
        <v>701</v>
      </c>
      <c r="G185" s="30"/>
      <c r="H185" s="72"/>
      <c r="I185" s="190"/>
      <c r="J185" s="189" t="s">
        <v>635</v>
      </c>
    </row>
    <row r="186" spans="1:10">
      <c r="A186" s="71"/>
      <c r="B186" s="71"/>
      <c r="C186" s="71"/>
      <c r="D186" s="67"/>
      <c r="E186" s="12" t="s">
        <v>592</v>
      </c>
      <c r="F186" s="10" t="s">
        <v>702</v>
      </c>
      <c r="G186" s="30"/>
      <c r="H186" s="72"/>
      <c r="I186" s="190"/>
      <c r="J186" s="189" t="s">
        <v>635</v>
      </c>
    </row>
    <row r="187" spans="1:10">
      <c r="A187" s="71"/>
      <c r="B187" s="71"/>
      <c r="C187" s="71"/>
      <c r="D187" s="67"/>
      <c r="E187" s="12" t="s">
        <v>592</v>
      </c>
      <c r="F187" s="10" t="s">
        <v>703</v>
      </c>
      <c r="G187" s="30"/>
      <c r="H187" s="72"/>
      <c r="I187" s="190"/>
      <c r="J187" s="189" t="s">
        <v>635</v>
      </c>
    </row>
    <row r="188" spans="1:10">
      <c r="A188" s="71"/>
      <c r="B188" s="71"/>
      <c r="C188" s="71"/>
      <c r="D188" s="67"/>
      <c r="E188" s="12" t="s">
        <v>592</v>
      </c>
      <c r="F188" s="10" t="s">
        <v>704</v>
      </c>
      <c r="G188" s="30"/>
      <c r="H188" s="72"/>
      <c r="I188" s="190"/>
      <c r="J188" s="189"/>
    </row>
    <row r="189" spans="1:10" ht="60.75" thickBot="1">
      <c r="A189" s="71"/>
      <c r="B189" s="71"/>
      <c r="C189" s="71"/>
      <c r="D189" s="7"/>
      <c r="E189" s="69"/>
      <c r="F189" s="10" t="s">
        <v>705</v>
      </c>
      <c r="G189" s="30"/>
      <c r="H189" s="72"/>
      <c r="I189" s="190"/>
      <c r="J189" s="189" t="s">
        <v>635</v>
      </c>
    </row>
    <row r="190" spans="1:10" ht="15.75" thickTop="1">
      <c r="A190" s="71"/>
      <c r="B190" s="71"/>
      <c r="C190" s="71"/>
      <c r="D190" s="7"/>
      <c r="E190" s="69"/>
      <c r="F190" s="31"/>
      <c r="G190" s="146" t="s">
        <v>664</v>
      </c>
      <c r="H190" s="145">
        <v>1</v>
      </c>
      <c r="I190" s="196"/>
      <c r="J190" s="197" t="str">
        <f>IF(H190*I190=0,"",H190*I190)</f>
        <v/>
      </c>
    </row>
    <row r="191" spans="1:10">
      <c r="A191" s="67"/>
      <c r="B191" s="67"/>
      <c r="C191" s="67"/>
      <c r="D191" s="67"/>
      <c r="E191" s="66"/>
      <c r="F191" s="65"/>
      <c r="G191" s="38"/>
      <c r="H191" s="136"/>
      <c r="I191" s="193"/>
      <c r="J191" s="194"/>
    </row>
    <row r="192" spans="1:10" ht="25.5">
      <c r="A192" s="79" t="s">
        <v>546</v>
      </c>
      <c r="B192" s="70">
        <v>1</v>
      </c>
      <c r="C192" s="6">
        <v>6</v>
      </c>
      <c r="D192" s="7"/>
      <c r="E192" s="69"/>
      <c r="F192" s="104" t="s">
        <v>695</v>
      </c>
      <c r="H192" s="126"/>
      <c r="I192" s="195"/>
      <c r="J192" s="195" t="s">
        <v>635</v>
      </c>
    </row>
    <row r="193" spans="1:10">
      <c r="A193" s="79"/>
      <c r="B193" s="6"/>
      <c r="C193" s="6"/>
      <c r="D193" s="7"/>
      <c r="E193" s="69"/>
      <c r="F193" s="11" t="s">
        <v>706</v>
      </c>
      <c r="G193" s="30"/>
      <c r="H193" s="78"/>
      <c r="I193" s="190"/>
      <c r="J193" s="189"/>
    </row>
    <row r="194" spans="1:10">
      <c r="A194" s="71"/>
      <c r="B194" s="71"/>
      <c r="C194" s="71"/>
      <c r="D194" s="67"/>
      <c r="E194" s="12" t="s">
        <v>592</v>
      </c>
      <c r="F194" s="10" t="s">
        <v>707</v>
      </c>
      <c r="G194" s="30"/>
      <c r="H194" s="72"/>
      <c r="I194" s="190"/>
      <c r="J194" s="189"/>
    </row>
    <row r="195" spans="1:10">
      <c r="A195" s="71"/>
      <c r="B195" s="71"/>
      <c r="C195" s="71"/>
      <c r="D195" s="67"/>
      <c r="E195" s="12"/>
      <c r="F195" s="11" t="s">
        <v>708</v>
      </c>
      <c r="G195" s="30"/>
      <c r="H195" s="72"/>
      <c r="I195" s="190"/>
      <c r="J195" s="189" t="s">
        <v>635</v>
      </c>
    </row>
    <row r="196" spans="1:10" ht="30">
      <c r="A196" s="71"/>
      <c r="B196" s="71"/>
      <c r="C196" s="71"/>
      <c r="D196" s="67"/>
      <c r="E196" s="12" t="s">
        <v>592</v>
      </c>
      <c r="F196" s="10" t="s">
        <v>709</v>
      </c>
      <c r="G196" s="30"/>
      <c r="H196" s="72"/>
      <c r="I196" s="190"/>
      <c r="J196" s="189" t="s">
        <v>635</v>
      </c>
    </row>
    <row r="197" spans="1:10" ht="30">
      <c r="A197" s="71"/>
      <c r="B197" s="71"/>
      <c r="C197" s="71"/>
      <c r="D197" s="67"/>
      <c r="E197" s="12" t="s">
        <v>592</v>
      </c>
      <c r="F197" s="10" t="s">
        <v>710</v>
      </c>
      <c r="G197" s="30"/>
      <c r="H197" s="72"/>
      <c r="I197" s="190"/>
      <c r="J197" s="189" t="s">
        <v>635</v>
      </c>
    </row>
    <row r="198" spans="1:10">
      <c r="A198" s="71"/>
      <c r="B198" s="71"/>
      <c r="C198" s="71"/>
      <c r="D198" s="67"/>
      <c r="E198" s="12" t="s">
        <v>592</v>
      </c>
      <c r="F198" s="10" t="s">
        <v>702</v>
      </c>
      <c r="G198" s="30"/>
      <c r="H198" s="72"/>
      <c r="I198" s="190"/>
      <c r="J198" s="189" t="s">
        <v>635</v>
      </c>
    </row>
    <row r="199" spans="1:10" ht="60.75" thickBot="1">
      <c r="A199" s="71"/>
      <c r="B199" s="71"/>
      <c r="C199" s="71"/>
      <c r="D199" s="7"/>
      <c r="E199" s="69"/>
      <c r="F199" s="10" t="s">
        <v>705</v>
      </c>
      <c r="G199" s="30"/>
      <c r="H199" s="72"/>
      <c r="I199" s="190"/>
      <c r="J199" s="189" t="s">
        <v>635</v>
      </c>
    </row>
    <row r="200" spans="1:10" ht="15.75" thickTop="1">
      <c r="A200" s="71"/>
      <c r="B200" s="71"/>
      <c r="C200" s="71"/>
      <c r="D200" s="7"/>
      <c r="E200" s="69"/>
      <c r="F200" s="31"/>
      <c r="G200" s="146" t="s">
        <v>664</v>
      </c>
      <c r="H200" s="145">
        <v>1</v>
      </c>
      <c r="I200" s="196"/>
      <c r="J200" s="197" t="str">
        <f>IF(H200*I200=0,"",H200*I200)</f>
        <v/>
      </c>
    </row>
    <row r="201" spans="1:10">
      <c r="A201" s="67"/>
      <c r="B201" s="67"/>
      <c r="C201" s="67"/>
      <c r="D201" s="67"/>
      <c r="E201" s="66"/>
      <c r="F201" s="65"/>
      <c r="G201" s="38"/>
      <c r="H201" s="136"/>
      <c r="I201" s="193"/>
      <c r="J201" s="194"/>
    </row>
    <row r="202" spans="1:10">
      <c r="A202" s="79" t="s">
        <v>546</v>
      </c>
      <c r="B202" s="6">
        <v>1</v>
      </c>
      <c r="C202" s="6">
        <v>7</v>
      </c>
      <c r="D202" s="7"/>
      <c r="E202" s="69"/>
      <c r="F202" s="104" t="s">
        <v>711</v>
      </c>
      <c r="H202" s="126"/>
      <c r="I202" s="195"/>
      <c r="J202" s="195"/>
    </row>
    <row r="203" spans="1:10">
      <c r="A203" s="71"/>
      <c r="B203" s="71"/>
      <c r="C203" s="71"/>
      <c r="D203" s="67"/>
      <c r="E203" s="69"/>
      <c r="F203" s="31" t="s">
        <v>712</v>
      </c>
      <c r="H203" s="137"/>
      <c r="I203" s="198"/>
      <c r="J203" s="189"/>
    </row>
    <row r="204" spans="1:10" ht="38.25">
      <c r="A204" s="79"/>
      <c r="B204" s="6"/>
      <c r="C204" s="6"/>
      <c r="D204" s="7"/>
      <c r="E204" s="69"/>
      <c r="F204" s="31" t="s">
        <v>713</v>
      </c>
      <c r="G204" s="30"/>
      <c r="H204" s="78"/>
      <c r="I204" s="190"/>
      <c r="J204" s="189"/>
    </row>
    <row r="205" spans="1:10" ht="51">
      <c r="A205" s="79"/>
      <c r="B205" s="6"/>
      <c r="C205" s="6"/>
      <c r="D205" s="7"/>
      <c r="E205" s="69"/>
      <c r="F205" s="31" t="s">
        <v>714</v>
      </c>
      <c r="G205" s="30"/>
      <c r="H205" s="78"/>
      <c r="I205" s="190"/>
      <c r="J205" s="189"/>
    </row>
    <row r="206" spans="1:10" ht="38.25">
      <c r="A206" s="79"/>
      <c r="B206" s="6"/>
      <c r="C206" s="6"/>
      <c r="D206" s="7"/>
      <c r="E206" s="69"/>
      <c r="F206" s="31" t="s">
        <v>715</v>
      </c>
      <c r="G206" s="30"/>
      <c r="H206" s="78"/>
      <c r="I206" s="190"/>
      <c r="J206" s="189"/>
    </row>
    <row r="207" spans="1:10" ht="38.25">
      <c r="A207" s="79"/>
      <c r="B207" s="6"/>
      <c r="C207" s="6"/>
      <c r="D207" s="7"/>
      <c r="E207" s="69"/>
      <c r="F207" s="31" t="s">
        <v>716</v>
      </c>
      <c r="G207" s="30"/>
      <c r="H207" s="78"/>
      <c r="I207" s="190"/>
      <c r="J207" s="189"/>
    </row>
    <row r="208" spans="1:10" ht="25.5">
      <c r="A208" s="79"/>
      <c r="B208" s="6"/>
      <c r="C208" s="6"/>
      <c r="D208" s="7"/>
      <c r="E208" s="69"/>
      <c r="F208" s="31" t="s">
        <v>717</v>
      </c>
      <c r="G208" s="30"/>
      <c r="H208" s="78"/>
      <c r="I208" s="190"/>
      <c r="J208" s="189"/>
    </row>
    <row r="209" spans="1:10" ht="25.5">
      <c r="A209" s="79"/>
      <c r="B209" s="6"/>
      <c r="C209" s="6"/>
      <c r="D209" s="7"/>
      <c r="E209" s="69"/>
      <c r="F209" s="31" t="s">
        <v>718</v>
      </c>
      <c r="G209" s="30"/>
      <c r="H209" s="78"/>
      <c r="I209" s="190"/>
      <c r="J209" s="189"/>
    </row>
    <row r="210" spans="1:10" ht="38.25">
      <c r="A210" s="79"/>
      <c r="B210" s="6"/>
      <c r="C210" s="6"/>
      <c r="D210" s="7"/>
      <c r="E210" s="69"/>
      <c r="F210" s="31" t="s">
        <v>719</v>
      </c>
      <c r="G210" s="30"/>
      <c r="H210" s="78"/>
      <c r="I210" s="190"/>
      <c r="J210" s="189"/>
    </row>
    <row r="211" spans="1:10">
      <c r="A211" s="71"/>
      <c r="B211" s="71"/>
      <c r="C211" s="71"/>
      <c r="D211" s="67"/>
      <c r="E211" s="69"/>
      <c r="F211" s="99" t="s">
        <v>720</v>
      </c>
      <c r="H211" s="139"/>
      <c r="I211" s="198"/>
      <c r="J211" s="189"/>
    </row>
    <row r="212" spans="1:10" ht="38.25">
      <c r="A212" s="79"/>
      <c r="B212" s="6"/>
      <c r="C212" s="6"/>
      <c r="D212" s="7"/>
      <c r="E212" s="69"/>
      <c r="F212" s="31" t="s">
        <v>721</v>
      </c>
      <c r="G212" s="30"/>
      <c r="H212" s="78"/>
      <c r="I212" s="190"/>
      <c r="J212" s="189"/>
    </row>
    <row r="213" spans="1:10" ht="38.25">
      <c r="A213" s="79"/>
      <c r="B213" s="6"/>
      <c r="C213" s="6"/>
      <c r="D213" s="7"/>
      <c r="E213" s="69"/>
      <c r="F213" s="31" t="s">
        <v>722</v>
      </c>
      <c r="G213" s="30"/>
      <c r="H213" s="78"/>
      <c r="I213" s="190"/>
      <c r="J213" s="189"/>
    </row>
    <row r="214" spans="1:10" ht="25.5">
      <c r="A214" s="71"/>
      <c r="B214" s="71"/>
      <c r="C214" s="71"/>
      <c r="D214" s="7"/>
      <c r="E214" s="69"/>
      <c r="F214" s="31" t="s">
        <v>723</v>
      </c>
      <c r="G214" s="30"/>
      <c r="H214" s="72"/>
      <c r="I214" s="190"/>
      <c r="J214" s="189"/>
    </row>
    <row r="215" spans="1:10">
      <c r="A215" s="71"/>
      <c r="B215" s="71"/>
      <c r="C215" s="71"/>
      <c r="D215" s="67"/>
      <c r="E215" s="69"/>
      <c r="F215" s="76" t="s">
        <v>724</v>
      </c>
      <c r="H215" s="139"/>
      <c r="I215" s="198"/>
      <c r="J215" s="189"/>
    </row>
    <row r="216" spans="1:10">
      <c r="A216" s="71"/>
      <c r="B216" s="71"/>
      <c r="C216" s="71"/>
      <c r="D216" s="7">
        <v>1</v>
      </c>
      <c r="E216" s="69"/>
      <c r="F216" s="31" t="s">
        <v>725</v>
      </c>
      <c r="G216" s="74" t="s">
        <v>664</v>
      </c>
      <c r="H216" s="73">
        <v>1</v>
      </c>
      <c r="I216" s="191"/>
      <c r="J216" s="192" t="str">
        <f t="shared" ref="J216:J221" si="0">IF(H216*I216=0,"",H216*I216)</f>
        <v/>
      </c>
    </row>
    <row r="217" spans="1:10" ht="38.25">
      <c r="A217" s="31"/>
      <c r="B217" s="31"/>
      <c r="C217" s="31"/>
      <c r="D217" s="7">
        <v>2</v>
      </c>
      <c r="E217" s="31"/>
      <c r="F217" s="31" t="s">
        <v>726</v>
      </c>
      <c r="G217" s="144" t="s">
        <v>664</v>
      </c>
      <c r="H217" s="127">
        <v>1</v>
      </c>
      <c r="I217" s="199"/>
      <c r="J217" s="192" t="str">
        <f t="shared" si="0"/>
        <v/>
      </c>
    </row>
    <row r="218" spans="1:10" ht="25.5">
      <c r="A218" s="31"/>
      <c r="B218" s="31"/>
      <c r="C218" s="31"/>
      <c r="D218" s="7">
        <v>3</v>
      </c>
      <c r="E218" s="31"/>
      <c r="F218" s="31" t="s">
        <v>727</v>
      </c>
      <c r="G218" s="53" t="s">
        <v>664</v>
      </c>
      <c r="H218" s="127">
        <v>40</v>
      </c>
      <c r="I218" s="199"/>
      <c r="J218" s="192" t="str">
        <f t="shared" si="0"/>
        <v/>
      </c>
    </row>
    <row r="219" spans="1:10" ht="25.5">
      <c r="A219" s="31"/>
      <c r="B219" s="31"/>
      <c r="C219" s="31"/>
      <c r="D219" s="7">
        <v>4</v>
      </c>
      <c r="E219" s="31"/>
      <c r="F219" s="31" t="s">
        <v>728</v>
      </c>
      <c r="G219" s="53" t="s">
        <v>664</v>
      </c>
      <c r="H219" s="127">
        <v>25</v>
      </c>
      <c r="I219" s="199"/>
      <c r="J219" s="192" t="str">
        <f t="shared" si="0"/>
        <v/>
      </c>
    </row>
    <row r="220" spans="1:10" ht="38.25">
      <c r="A220" s="71"/>
      <c r="B220" s="71"/>
      <c r="C220" s="71"/>
      <c r="D220" s="7">
        <v>5</v>
      </c>
      <c r="E220" s="106"/>
      <c r="F220" s="31" t="s">
        <v>729</v>
      </c>
      <c r="G220" s="30" t="s">
        <v>664</v>
      </c>
      <c r="H220" s="127">
        <v>1</v>
      </c>
      <c r="I220" s="190"/>
      <c r="J220" s="192" t="str">
        <f t="shared" si="0"/>
        <v/>
      </c>
    </row>
    <row r="221" spans="1:10" ht="25.5">
      <c r="A221" s="71"/>
      <c r="B221" s="71"/>
      <c r="C221" s="71"/>
      <c r="D221" s="7">
        <v>6</v>
      </c>
      <c r="E221" s="69"/>
      <c r="F221" s="31" t="s">
        <v>730</v>
      </c>
      <c r="G221" s="117" t="s">
        <v>664</v>
      </c>
      <c r="H221" s="127">
        <v>50</v>
      </c>
      <c r="I221" s="199"/>
      <c r="J221" s="192" t="str">
        <f t="shared" si="0"/>
        <v/>
      </c>
    </row>
    <row r="222" spans="1:10">
      <c r="A222" s="67"/>
      <c r="B222" s="67"/>
      <c r="C222" s="67"/>
      <c r="D222" s="67"/>
      <c r="E222" s="66"/>
      <c r="F222" s="65"/>
      <c r="G222" s="38"/>
      <c r="H222" s="126"/>
      <c r="I222" s="193"/>
      <c r="J222" s="194"/>
    </row>
    <row r="223" spans="1:10" ht="15.75" thickBot="1">
      <c r="A223" s="67"/>
      <c r="B223" s="67"/>
      <c r="C223" s="67"/>
      <c r="D223" s="67"/>
      <c r="E223" s="66"/>
      <c r="F223" s="65"/>
      <c r="G223" s="38"/>
      <c r="H223" s="136"/>
      <c r="I223" s="193"/>
      <c r="J223" s="194"/>
    </row>
    <row r="224" spans="1:10" ht="35.1" customHeight="1" thickTop="1" thickBot="1">
      <c r="A224" s="63" t="s">
        <v>546</v>
      </c>
      <c r="B224" s="13">
        <v>1</v>
      </c>
      <c r="C224" s="47"/>
      <c r="D224" s="43"/>
      <c r="E224" s="48"/>
      <c r="F224" s="47" t="s">
        <v>550</v>
      </c>
      <c r="G224" s="62"/>
      <c r="H224" s="138"/>
      <c r="I224" s="200"/>
      <c r="J224" s="201" t="str">
        <f>IF(SUM(J113:J223)=0,"",SUM(J113:J223))</f>
        <v/>
      </c>
    </row>
    <row r="225" spans="1:10" ht="15.75" thickTop="1">
      <c r="A225" s="82"/>
      <c r="B225" s="82"/>
      <c r="C225" s="82"/>
      <c r="D225" s="83"/>
      <c r="E225" s="143"/>
      <c r="F225" s="82"/>
      <c r="G225" s="30"/>
      <c r="H225" s="136"/>
      <c r="I225" s="188"/>
      <c r="J225" s="202"/>
    </row>
    <row r="226" spans="1:10">
      <c r="A226" s="67" t="s">
        <v>635</v>
      </c>
      <c r="B226" s="67"/>
      <c r="C226" s="67"/>
      <c r="D226" s="67"/>
      <c r="E226" s="32"/>
      <c r="F226" s="31"/>
      <c r="G226" s="30"/>
      <c r="H226" s="136"/>
      <c r="I226" s="188"/>
      <c r="J226" s="190"/>
    </row>
    <row r="227" spans="1:10">
      <c r="A227" s="14" t="s">
        <v>546</v>
      </c>
      <c r="B227" s="14">
        <v>2</v>
      </c>
      <c r="C227" s="14"/>
      <c r="D227" s="15"/>
      <c r="E227" s="14"/>
      <c r="F227" s="14" t="s">
        <v>551</v>
      </c>
      <c r="G227" s="30"/>
      <c r="H227" s="137"/>
      <c r="I227" s="188"/>
      <c r="J227" s="189"/>
    </row>
    <row r="228" spans="1:10">
      <c r="A228" s="108"/>
      <c r="B228" s="108"/>
      <c r="C228" s="108"/>
      <c r="D228" s="107"/>
      <c r="E228" s="97"/>
      <c r="F228" s="55"/>
      <c r="G228" s="30"/>
      <c r="H228" s="137"/>
      <c r="I228" s="188"/>
      <c r="J228" s="189"/>
    </row>
    <row r="229" spans="1:10" ht="45">
      <c r="A229" s="70" t="s">
        <v>546</v>
      </c>
      <c r="B229" s="70">
        <v>2</v>
      </c>
      <c r="C229" s="6">
        <v>1</v>
      </c>
      <c r="D229" s="7"/>
      <c r="E229" s="69"/>
      <c r="F229" s="16" t="s">
        <v>731</v>
      </c>
      <c r="H229" s="139"/>
      <c r="I229" s="198"/>
      <c r="J229" s="189"/>
    </row>
    <row r="230" spans="1:10" ht="25.5">
      <c r="A230" s="70"/>
      <c r="B230" s="70"/>
      <c r="C230" s="6"/>
      <c r="D230" s="7"/>
      <c r="E230" s="69"/>
      <c r="F230" s="31" t="s">
        <v>732</v>
      </c>
      <c r="G230" s="30"/>
      <c r="H230" s="78"/>
      <c r="I230" s="190"/>
      <c r="J230" s="189"/>
    </row>
    <row r="231" spans="1:10" ht="45">
      <c r="A231" s="70"/>
      <c r="B231" s="70"/>
      <c r="C231" s="6"/>
      <c r="D231" s="7"/>
      <c r="E231" s="69"/>
      <c r="F231" s="10" t="s">
        <v>733</v>
      </c>
      <c r="G231" s="30"/>
      <c r="H231" s="78"/>
      <c r="I231" s="190"/>
      <c r="J231" s="189"/>
    </row>
    <row r="232" spans="1:10">
      <c r="A232" s="70"/>
      <c r="B232" s="70"/>
      <c r="C232" s="6"/>
      <c r="D232" s="7"/>
      <c r="E232" s="69"/>
      <c r="F232" s="10" t="s">
        <v>734</v>
      </c>
      <c r="G232" s="30"/>
      <c r="H232" s="78"/>
      <c r="I232" s="190"/>
      <c r="J232" s="189"/>
    </row>
    <row r="233" spans="1:10">
      <c r="A233" s="71"/>
      <c r="B233" s="71"/>
      <c r="C233" s="71"/>
      <c r="D233" s="67"/>
      <c r="E233" s="69"/>
      <c r="F233" s="128" t="s">
        <v>735</v>
      </c>
      <c r="H233" s="139"/>
      <c r="I233" s="198"/>
      <c r="J233" s="189"/>
    </row>
    <row r="234" spans="1:10">
      <c r="A234" s="71"/>
      <c r="B234" s="71"/>
      <c r="C234" s="71"/>
      <c r="D234" s="7">
        <v>1</v>
      </c>
      <c r="E234" s="69"/>
      <c r="F234" s="31" t="s">
        <v>736</v>
      </c>
      <c r="G234" s="74" t="s">
        <v>737</v>
      </c>
      <c r="H234" s="73">
        <v>225</v>
      </c>
      <c r="I234" s="191"/>
      <c r="J234" s="192" t="str">
        <f t="shared" ref="J234:J240" si="1">IF(H234*I234=0,"",H234*I234)</f>
        <v/>
      </c>
    </row>
    <row r="235" spans="1:10">
      <c r="A235" s="71"/>
      <c r="B235" s="71"/>
      <c r="C235" s="71"/>
      <c r="D235" s="7">
        <v>2</v>
      </c>
      <c r="E235" s="69"/>
      <c r="F235" s="31" t="s">
        <v>738</v>
      </c>
      <c r="G235" s="117" t="s">
        <v>737</v>
      </c>
      <c r="H235" s="127">
        <v>75</v>
      </c>
      <c r="I235" s="199"/>
      <c r="J235" s="192" t="str">
        <f t="shared" si="1"/>
        <v/>
      </c>
    </row>
    <row r="236" spans="1:10">
      <c r="A236" s="71"/>
      <c r="B236" s="71"/>
      <c r="C236" s="71"/>
      <c r="D236" s="7">
        <v>3</v>
      </c>
      <c r="E236" s="69"/>
      <c r="F236" s="31" t="s">
        <v>739</v>
      </c>
      <c r="G236" s="117" t="s">
        <v>737</v>
      </c>
      <c r="H236" s="127">
        <v>60</v>
      </c>
      <c r="I236" s="199"/>
      <c r="J236" s="192" t="str">
        <f t="shared" si="1"/>
        <v/>
      </c>
    </row>
    <row r="237" spans="1:10">
      <c r="A237" s="71"/>
      <c r="B237" s="71"/>
      <c r="C237" s="71"/>
      <c r="D237" s="7">
        <v>4</v>
      </c>
      <c r="E237" s="69"/>
      <c r="F237" s="31" t="s">
        <v>740</v>
      </c>
      <c r="G237" s="117" t="s">
        <v>737</v>
      </c>
      <c r="H237" s="127">
        <v>30</v>
      </c>
      <c r="I237" s="199"/>
      <c r="J237" s="192" t="str">
        <f t="shared" si="1"/>
        <v/>
      </c>
    </row>
    <row r="238" spans="1:10">
      <c r="A238" s="71"/>
      <c r="B238" s="71"/>
      <c r="C238" s="71"/>
      <c r="D238" s="7">
        <v>5</v>
      </c>
      <c r="E238" s="69"/>
      <c r="F238" s="31" t="s">
        <v>741</v>
      </c>
      <c r="G238" s="117" t="s">
        <v>737</v>
      </c>
      <c r="H238" s="127">
        <v>25</v>
      </c>
      <c r="I238" s="199"/>
      <c r="J238" s="192" t="str">
        <f t="shared" si="1"/>
        <v/>
      </c>
    </row>
    <row r="239" spans="1:10">
      <c r="A239" s="71"/>
      <c r="B239" s="71"/>
      <c r="C239" s="71"/>
      <c r="D239" s="7">
        <v>6</v>
      </c>
      <c r="E239" s="69"/>
      <c r="F239" s="31" t="s">
        <v>742</v>
      </c>
      <c r="G239" s="117" t="s">
        <v>737</v>
      </c>
      <c r="H239" s="127">
        <v>35</v>
      </c>
      <c r="I239" s="199"/>
      <c r="J239" s="192" t="str">
        <f t="shared" si="1"/>
        <v/>
      </c>
    </row>
    <row r="240" spans="1:10">
      <c r="A240" s="71"/>
      <c r="B240" s="71"/>
      <c r="C240" s="71"/>
      <c r="D240" s="7">
        <v>1</v>
      </c>
      <c r="E240" s="69"/>
      <c r="F240" s="31" t="s">
        <v>743</v>
      </c>
      <c r="G240" s="117" t="s">
        <v>737</v>
      </c>
      <c r="H240" s="127">
        <v>25</v>
      </c>
      <c r="I240" s="199"/>
      <c r="J240" s="192" t="str">
        <f t="shared" si="1"/>
        <v/>
      </c>
    </row>
    <row r="241" spans="1:10">
      <c r="A241" s="67"/>
      <c r="B241" s="67"/>
      <c r="C241" s="67"/>
      <c r="D241" s="67"/>
      <c r="E241" s="66"/>
      <c r="F241" s="65"/>
      <c r="G241" s="38"/>
      <c r="H241" s="126"/>
      <c r="I241" s="193"/>
      <c r="J241" s="194"/>
    </row>
    <row r="242" spans="1:10" ht="30">
      <c r="A242" s="70" t="s">
        <v>546</v>
      </c>
      <c r="B242" s="70">
        <v>2</v>
      </c>
      <c r="C242" s="6">
        <v>2</v>
      </c>
      <c r="D242" s="7"/>
      <c r="E242" s="69"/>
      <c r="F242" s="16" t="s">
        <v>744</v>
      </c>
      <c r="G242" s="30"/>
      <c r="H242" s="78"/>
      <c r="I242" s="190"/>
      <c r="J242" s="189"/>
    </row>
    <row r="243" spans="1:10" ht="30">
      <c r="A243" s="71"/>
      <c r="B243" s="71"/>
      <c r="C243" s="71"/>
      <c r="D243" s="7"/>
      <c r="E243" s="69"/>
      <c r="F243" s="10" t="s">
        <v>745</v>
      </c>
      <c r="G243" s="30"/>
      <c r="H243" s="72"/>
      <c r="I243" s="190"/>
      <c r="J243" s="189"/>
    </row>
    <row r="244" spans="1:10" ht="45">
      <c r="A244" s="71"/>
      <c r="B244" s="71"/>
      <c r="C244" s="71"/>
      <c r="D244" s="7"/>
      <c r="E244" s="69"/>
      <c r="F244" s="10" t="s">
        <v>746</v>
      </c>
      <c r="G244" s="30"/>
      <c r="H244" s="72"/>
      <c r="I244" s="190"/>
      <c r="J244" s="189"/>
    </row>
    <row r="245" spans="1:10" ht="45">
      <c r="A245" s="71"/>
      <c r="B245" s="71"/>
      <c r="C245" s="71"/>
      <c r="D245" s="7"/>
      <c r="E245" s="69"/>
      <c r="F245" s="10" t="s">
        <v>747</v>
      </c>
      <c r="G245" s="30"/>
      <c r="H245" s="72"/>
      <c r="I245" s="190"/>
      <c r="J245" s="189"/>
    </row>
    <row r="246" spans="1:10" ht="30">
      <c r="A246" s="71"/>
      <c r="B246" s="71"/>
      <c r="C246" s="71"/>
      <c r="D246" s="7"/>
      <c r="E246" s="69"/>
      <c r="F246" s="10" t="s">
        <v>748</v>
      </c>
      <c r="G246" s="30"/>
      <c r="H246" s="72"/>
      <c r="I246" s="190"/>
      <c r="J246" s="189"/>
    </row>
    <row r="247" spans="1:10">
      <c r="A247" s="71"/>
      <c r="B247" s="71"/>
      <c r="C247" s="71"/>
      <c r="D247" s="67"/>
      <c r="E247" s="69"/>
      <c r="F247" s="142" t="s">
        <v>749</v>
      </c>
      <c r="G247" s="40"/>
      <c r="H247" s="137"/>
      <c r="I247" s="198"/>
      <c r="J247" s="189"/>
    </row>
    <row r="248" spans="1:10">
      <c r="A248" s="71"/>
      <c r="B248" s="71"/>
      <c r="C248" s="71"/>
      <c r="D248" s="7">
        <v>1</v>
      </c>
      <c r="E248" s="69"/>
      <c r="F248" s="99" t="s">
        <v>750</v>
      </c>
      <c r="G248" s="74" t="s">
        <v>664</v>
      </c>
      <c r="H248" s="73">
        <v>1</v>
      </c>
      <c r="I248" s="191"/>
      <c r="J248" s="192" t="str">
        <f>IF(H248*I248=0,"",H248*I248)</f>
        <v/>
      </c>
    </row>
    <row r="249" spans="1:10">
      <c r="A249" s="67"/>
      <c r="B249" s="67"/>
      <c r="C249" s="67"/>
      <c r="D249" s="67"/>
      <c r="E249" s="66"/>
      <c r="F249" s="65"/>
      <c r="G249" s="38"/>
      <c r="H249" s="136"/>
      <c r="I249" s="193"/>
      <c r="J249" s="194"/>
    </row>
    <row r="250" spans="1:10" ht="30">
      <c r="A250" s="70" t="s">
        <v>546</v>
      </c>
      <c r="B250" s="70">
        <v>2</v>
      </c>
      <c r="C250" s="6">
        <v>3</v>
      </c>
      <c r="D250" s="7"/>
      <c r="E250" s="69"/>
      <c r="F250" s="11" t="s">
        <v>751</v>
      </c>
      <c r="G250" s="30"/>
      <c r="H250" s="78"/>
      <c r="I250" s="190"/>
      <c r="J250" s="189"/>
    </row>
    <row r="251" spans="1:10" ht="45">
      <c r="A251" s="71"/>
      <c r="B251" s="71"/>
      <c r="C251" s="71"/>
      <c r="D251" s="7"/>
      <c r="E251" s="69"/>
      <c r="F251" s="103" t="s">
        <v>752</v>
      </c>
      <c r="G251" s="30"/>
      <c r="H251" s="72"/>
      <c r="I251" s="190"/>
      <c r="J251" s="189"/>
    </row>
    <row r="252" spans="1:10" ht="60">
      <c r="A252" s="71"/>
      <c r="B252" s="71"/>
      <c r="C252" s="71"/>
      <c r="D252" s="7"/>
      <c r="E252" s="69"/>
      <c r="F252" s="103" t="s">
        <v>753</v>
      </c>
      <c r="G252" s="30"/>
      <c r="H252" s="72"/>
      <c r="I252" s="190"/>
      <c r="J252" s="189"/>
    </row>
    <row r="253" spans="1:10">
      <c r="A253" s="71"/>
      <c r="B253" s="71"/>
      <c r="C253" s="71"/>
      <c r="D253" s="67"/>
      <c r="E253" s="69"/>
      <c r="F253" s="90" t="s">
        <v>754</v>
      </c>
      <c r="G253" s="40"/>
      <c r="H253" s="137"/>
      <c r="I253" s="198"/>
      <c r="J253" s="189"/>
    </row>
    <row r="254" spans="1:10" ht="45">
      <c r="A254" s="71"/>
      <c r="B254" s="71"/>
      <c r="C254" s="71"/>
      <c r="D254" s="7"/>
      <c r="E254" s="69"/>
      <c r="F254" s="103" t="s">
        <v>755</v>
      </c>
      <c r="G254" s="30"/>
      <c r="H254" s="72"/>
      <c r="I254" s="190"/>
      <c r="J254" s="189"/>
    </row>
    <row r="255" spans="1:10" ht="25.5">
      <c r="A255" s="71"/>
      <c r="B255" s="71"/>
      <c r="C255" s="71"/>
      <c r="D255" s="67"/>
      <c r="E255" s="69"/>
      <c r="F255" s="31" t="s">
        <v>756</v>
      </c>
      <c r="G255" s="40"/>
      <c r="H255" s="137"/>
      <c r="I255" s="198"/>
      <c r="J255" s="189"/>
    </row>
    <row r="256" spans="1:10">
      <c r="A256" s="71"/>
      <c r="B256" s="71"/>
      <c r="C256" s="71"/>
      <c r="D256" s="67"/>
      <c r="E256" s="69"/>
      <c r="F256" s="31" t="s">
        <v>757</v>
      </c>
      <c r="G256" s="40"/>
      <c r="H256" s="137"/>
      <c r="I256" s="198"/>
      <c r="J256" s="189"/>
    </row>
    <row r="257" spans="1:10" ht="45">
      <c r="A257" s="71"/>
      <c r="B257" s="71"/>
      <c r="C257" s="71"/>
      <c r="D257" s="7"/>
      <c r="E257" s="69"/>
      <c r="F257" s="103" t="s">
        <v>758</v>
      </c>
      <c r="G257" s="30"/>
      <c r="H257" s="72"/>
      <c r="I257" s="190"/>
      <c r="J257" s="189"/>
    </row>
    <row r="258" spans="1:10" ht="25.5">
      <c r="A258" s="71"/>
      <c r="B258" s="71"/>
      <c r="C258" s="71"/>
      <c r="D258" s="7"/>
      <c r="E258" s="106"/>
      <c r="F258" s="31" t="s">
        <v>759</v>
      </c>
      <c r="G258" s="30"/>
      <c r="H258" s="115"/>
      <c r="I258" s="190"/>
      <c r="J258" s="189"/>
    </row>
    <row r="259" spans="1:10">
      <c r="A259" s="71"/>
      <c r="B259" s="71"/>
      <c r="C259" s="71"/>
      <c r="D259" s="67"/>
      <c r="E259" s="69"/>
      <c r="F259" s="142" t="s">
        <v>760</v>
      </c>
      <c r="G259" s="40"/>
      <c r="H259" s="137"/>
      <c r="I259" s="198"/>
      <c r="J259" s="189"/>
    </row>
    <row r="260" spans="1:10">
      <c r="A260" s="71"/>
      <c r="B260" s="71"/>
      <c r="C260" s="71"/>
      <c r="D260" s="7">
        <v>1</v>
      </c>
      <c r="E260" s="69"/>
      <c r="F260" s="31" t="s">
        <v>761</v>
      </c>
      <c r="G260" s="74" t="s">
        <v>664</v>
      </c>
      <c r="H260" s="73">
        <v>5</v>
      </c>
      <c r="I260" s="191"/>
      <c r="J260" s="192" t="str">
        <f>IF(H260*I260=0,"",H260*I260)</f>
        <v/>
      </c>
    </row>
    <row r="261" spans="1:10">
      <c r="A261" s="71"/>
      <c r="B261" s="71"/>
      <c r="C261" s="71"/>
      <c r="D261" s="7">
        <v>2</v>
      </c>
      <c r="E261" s="69"/>
      <c r="F261" s="31" t="s">
        <v>762</v>
      </c>
      <c r="G261" s="117" t="s">
        <v>664</v>
      </c>
      <c r="H261" s="127">
        <v>10</v>
      </c>
      <c r="I261" s="199"/>
      <c r="J261" s="192" t="str">
        <f>IF(H261*I261=0,"",H261*I261)</f>
        <v/>
      </c>
    </row>
    <row r="262" spans="1:10">
      <c r="A262" s="71"/>
      <c r="B262" s="71"/>
      <c r="C262" s="71"/>
      <c r="D262" s="7">
        <v>3</v>
      </c>
      <c r="E262" s="69"/>
      <c r="F262" s="31" t="s">
        <v>763</v>
      </c>
      <c r="G262" s="117" t="s">
        <v>664</v>
      </c>
      <c r="H262" s="127">
        <v>3</v>
      </c>
      <c r="I262" s="199"/>
      <c r="J262" s="192" t="str">
        <f>IF(H262*I262=0,"",H262*I262)</f>
        <v/>
      </c>
    </row>
    <row r="263" spans="1:10">
      <c r="A263" s="67"/>
      <c r="B263" s="67"/>
      <c r="C263" s="67"/>
      <c r="D263" s="67"/>
      <c r="E263" s="66"/>
      <c r="F263" s="65"/>
      <c r="G263" s="38"/>
      <c r="H263" s="136"/>
      <c r="I263" s="193"/>
      <c r="J263" s="194"/>
    </row>
    <row r="264" spans="1:10">
      <c r="A264" s="70" t="s">
        <v>546</v>
      </c>
      <c r="B264" s="70">
        <v>2</v>
      </c>
      <c r="C264" s="6">
        <v>4</v>
      </c>
      <c r="D264" s="7"/>
      <c r="E264" s="69"/>
      <c r="F264" s="104" t="s">
        <v>764</v>
      </c>
      <c r="G264" s="30"/>
      <c r="H264" s="78"/>
      <c r="I264" s="190"/>
      <c r="J264" s="189"/>
    </row>
    <row r="265" spans="1:10" ht="25.5">
      <c r="A265" s="70"/>
      <c r="B265" s="70"/>
      <c r="C265" s="6"/>
      <c r="D265" s="7"/>
      <c r="E265" s="69"/>
      <c r="F265" s="31" t="s">
        <v>765</v>
      </c>
      <c r="G265" s="30"/>
      <c r="H265" s="78"/>
      <c r="I265" s="190"/>
      <c r="J265" s="189"/>
    </row>
    <row r="266" spans="1:10" ht="51">
      <c r="A266" s="70"/>
      <c r="B266" s="70"/>
      <c r="C266" s="6"/>
      <c r="D266" s="7"/>
      <c r="E266" s="69"/>
      <c r="F266" s="31" t="s">
        <v>766</v>
      </c>
      <c r="G266" s="30"/>
      <c r="H266" s="78"/>
      <c r="I266" s="190"/>
      <c r="J266" s="189"/>
    </row>
    <row r="267" spans="1:10" ht="25.5">
      <c r="A267" s="70"/>
      <c r="B267" s="70"/>
      <c r="C267" s="6"/>
      <c r="D267" s="7"/>
      <c r="E267" s="69"/>
      <c r="F267" s="31" t="s">
        <v>767</v>
      </c>
      <c r="G267" s="30"/>
      <c r="H267" s="78"/>
      <c r="I267" s="190"/>
      <c r="J267" s="189"/>
    </row>
    <row r="268" spans="1:10" ht="25.5">
      <c r="A268" s="70"/>
      <c r="B268" s="70"/>
      <c r="C268" s="6"/>
      <c r="D268" s="7"/>
      <c r="E268" s="69"/>
      <c r="F268" s="31" t="s">
        <v>768</v>
      </c>
      <c r="G268" s="30"/>
      <c r="H268" s="78"/>
      <c r="I268" s="190"/>
      <c r="J268" s="189"/>
    </row>
    <row r="269" spans="1:10">
      <c r="A269" s="70"/>
      <c r="B269" s="70"/>
      <c r="C269" s="6"/>
      <c r="D269" s="7"/>
      <c r="E269" s="69"/>
      <c r="F269" s="31" t="s">
        <v>769</v>
      </c>
      <c r="G269" s="30"/>
      <c r="H269" s="78"/>
      <c r="I269" s="190"/>
      <c r="J269" s="189"/>
    </row>
    <row r="270" spans="1:10">
      <c r="A270" s="71"/>
      <c r="B270" s="71"/>
      <c r="C270" s="71"/>
      <c r="D270" s="7">
        <v>1</v>
      </c>
      <c r="E270" s="69"/>
      <c r="F270" s="141" t="s">
        <v>770</v>
      </c>
      <c r="G270" s="30"/>
      <c r="H270" s="72"/>
      <c r="I270" s="190"/>
      <c r="J270" s="189"/>
    </row>
    <row r="271" spans="1:10">
      <c r="A271" s="71"/>
      <c r="B271" s="71"/>
      <c r="C271" s="71"/>
      <c r="D271" s="7">
        <v>2</v>
      </c>
      <c r="E271" s="106"/>
      <c r="F271" s="141" t="s">
        <v>771</v>
      </c>
      <c r="G271" s="30"/>
      <c r="H271" s="72"/>
      <c r="I271" s="190"/>
      <c r="J271" s="189"/>
    </row>
    <row r="272" spans="1:10">
      <c r="A272" s="71"/>
      <c r="B272" s="71"/>
      <c r="C272" s="71"/>
      <c r="D272" s="7">
        <v>3</v>
      </c>
      <c r="E272" s="106"/>
      <c r="F272" s="141" t="s">
        <v>772</v>
      </c>
      <c r="G272" s="30"/>
      <c r="H272" s="72"/>
      <c r="I272" s="190"/>
      <c r="J272" s="189"/>
    </row>
    <row r="273" spans="1:10" ht="25.5">
      <c r="A273" s="70"/>
      <c r="B273" s="70"/>
      <c r="C273" s="6"/>
      <c r="D273" s="7"/>
      <c r="E273" s="69"/>
      <c r="F273" s="31" t="s">
        <v>773</v>
      </c>
      <c r="G273" s="30"/>
      <c r="H273" s="78"/>
      <c r="I273" s="190"/>
      <c r="J273" s="189"/>
    </row>
    <row r="274" spans="1:10" ht="38.25">
      <c r="A274" s="70"/>
      <c r="B274" s="70"/>
      <c r="C274" s="6"/>
      <c r="D274" s="7"/>
      <c r="E274" s="69"/>
      <c r="F274" s="31" t="s">
        <v>774</v>
      </c>
      <c r="G274" s="30"/>
      <c r="H274" s="78"/>
      <c r="I274" s="190"/>
      <c r="J274" s="189"/>
    </row>
    <row r="275" spans="1:10" ht="25.5">
      <c r="A275" s="70"/>
      <c r="B275" s="70"/>
      <c r="C275" s="6"/>
      <c r="D275" s="7"/>
      <c r="E275" s="69"/>
      <c r="F275" s="31" t="s">
        <v>775</v>
      </c>
      <c r="G275" s="74" t="s">
        <v>664</v>
      </c>
      <c r="H275" s="73">
        <v>1</v>
      </c>
      <c r="I275" s="191"/>
      <c r="J275" s="192" t="str">
        <f>IF(H275*I275=0,"",H275*I275)</f>
        <v/>
      </c>
    </row>
    <row r="276" spans="1:10">
      <c r="A276" s="70"/>
      <c r="B276" s="70"/>
      <c r="C276" s="6"/>
      <c r="D276" s="7"/>
      <c r="E276" s="69"/>
      <c r="F276" s="31"/>
      <c r="G276" s="30"/>
      <c r="H276" s="78"/>
      <c r="I276" s="190"/>
      <c r="J276" s="189"/>
    </row>
    <row r="277" spans="1:10" ht="25.5">
      <c r="A277" s="70" t="s">
        <v>546</v>
      </c>
      <c r="B277" s="70">
        <v>2</v>
      </c>
      <c r="C277" s="6">
        <v>5</v>
      </c>
      <c r="D277" s="7"/>
      <c r="E277" s="69"/>
      <c r="F277" s="104" t="s">
        <v>776</v>
      </c>
      <c r="G277" s="74" t="s">
        <v>116</v>
      </c>
      <c r="H277" s="140">
        <v>1</v>
      </c>
      <c r="I277" s="191"/>
      <c r="J277" s="192" t="str">
        <f>IF(H277*I277=0,"",H277*I277)</f>
        <v/>
      </c>
    </row>
    <row r="278" spans="1:10" ht="38.25">
      <c r="A278" s="70"/>
      <c r="B278" s="70"/>
      <c r="C278" s="6"/>
      <c r="D278" s="7"/>
      <c r="E278" s="69"/>
      <c r="F278" s="31" t="s">
        <v>777</v>
      </c>
      <c r="G278" s="30"/>
      <c r="H278" s="78"/>
      <c r="I278" s="190"/>
      <c r="J278" s="189"/>
    </row>
    <row r="279" spans="1:10" ht="38.25">
      <c r="A279" s="70"/>
      <c r="B279" s="70"/>
      <c r="C279" s="6"/>
      <c r="D279" s="7"/>
      <c r="E279" s="69"/>
      <c r="F279" s="31" t="s">
        <v>779</v>
      </c>
      <c r="G279" s="30"/>
      <c r="H279" s="78"/>
      <c r="I279" s="190"/>
      <c r="J279" s="189"/>
    </row>
    <row r="280" spans="1:10">
      <c r="A280" s="71"/>
      <c r="B280" s="71"/>
      <c r="C280" s="71"/>
      <c r="D280" s="67"/>
      <c r="E280" s="69"/>
      <c r="F280" s="99" t="s">
        <v>720</v>
      </c>
      <c r="H280" s="139"/>
      <c r="I280" s="198"/>
      <c r="J280" s="189"/>
    </row>
    <row r="281" spans="1:10">
      <c r="A281" s="70"/>
      <c r="B281" s="70"/>
      <c r="C281" s="6"/>
      <c r="D281" s="7"/>
      <c r="E281" s="69"/>
      <c r="F281" s="31"/>
      <c r="G281" s="30"/>
      <c r="H281" s="78"/>
      <c r="I281" s="190"/>
      <c r="J281" s="189"/>
    </row>
    <row r="282" spans="1:10" ht="15.75" thickBot="1">
      <c r="A282" s="67"/>
      <c r="B282" s="67"/>
      <c r="C282" s="67"/>
      <c r="D282" s="67"/>
      <c r="E282" s="66"/>
      <c r="F282" s="65"/>
      <c r="G282" s="38"/>
      <c r="H282" s="136"/>
      <c r="I282" s="193"/>
      <c r="J282" s="194"/>
    </row>
    <row r="283" spans="1:10" ht="35.1" customHeight="1" thickTop="1" thickBot="1">
      <c r="A283" s="63" t="s">
        <v>546</v>
      </c>
      <c r="B283" s="13">
        <v>2</v>
      </c>
      <c r="C283" s="47"/>
      <c r="D283" s="43"/>
      <c r="E283" s="48"/>
      <c r="F283" s="47" t="s">
        <v>551</v>
      </c>
      <c r="G283" s="62"/>
      <c r="H283" s="138"/>
      <c r="I283" s="200"/>
      <c r="J283" s="201" t="str">
        <f>IF(SUM(J229:J282)=0,"",SUM(J229:J282))</f>
        <v/>
      </c>
    </row>
    <row r="284" spans="1:10" ht="15.75" thickTop="1">
      <c r="A284" s="82"/>
      <c r="B284" s="82"/>
      <c r="C284" s="82"/>
      <c r="D284" s="83"/>
      <c r="E284" s="97"/>
      <c r="F284" s="82"/>
      <c r="G284" s="30"/>
      <c r="H284" s="136"/>
      <c r="I284" s="188"/>
      <c r="J284" s="202"/>
    </row>
    <row r="285" spans="1:10">
      <c r="A285" s="67" t="s">
        <v>635</v>
      </c>
      <c r="B285" s="67"/>
      <c r="C285" s="67"/>
      <c r="D285" s="67"/>
      <c r="E285" s="32"/>
      <c r="F285" s="31"/>
      <c r="G285" s="30"/>
      <c r="H285" s="136"/>
      <c r="I285" s="188"/>
      <c r="J285" s="190"/>
    </row>
    <row r="286" spans="1:10">
      <c r="A286" s="14" t="s">
        <v>546</v>
      </c>
      <c r="B286" s="14">
        <v>3</v>
      </c>
      <c r="C286" s="14"/>
      <c r="D286" s="15"/>
      <c r="E286" s="14"/>
      <c r="F286" s="14" t="s">
        <v>552</v>
      </c>
      <c r="G286" s="30"/>
      <c r="H286" s="137"/>
      <c r="I286" s="188"/>
      <c r="J286" s="189"/>
    </row>
    <row r="287" spans="1:10">
      <c r="A287" s="108"/>
      <c r="B287" s="108"/>
      <c r="C287" s="108"/>
      <c r="D287" s="107"/>
      <c r="E287" s="97"/>
      <c r="F287" s="55"/>
      <c r="G287" s="30"/>
      <c r="H287" s="137"/>
      <c r="I287" s="188"/>
      <c r="J287" s="189"/>
    </row>
    <row r="288" spans="1:10">
      <c r="A288" s="70" t="s">
        <v>546</v>
      </c>
      <c r="B288" s="70">
        <v>3</v>
      </c>
      <c r="C288" s="6">
        <v>1</v>
      </c>
      <c r="D288" s="7"/>
      <c r="E288" s="69"/>
      <c r="F288" s="104" t="s">
        <v>780</v>
      </c>
      <c r="H288" s="126"/>
      <c r="I288" s="195"/>
      <c r="J288" s="195"/>
    </row>
    <row r="289" spans="1:10" ht="51">
      <c r="A289" s="70"/>
      <c r="B289" s="70"/>
      <c r="C289" s="6"/>
      <c r="D289" s="7"/>
      <c r="E289" s="69"/>
      <c r="F289" s="31" t="s">
        <v>781</v>
      </c>
      <c r="G289" s="30"/>
      <c r="H289" s="78"/>
      <c r="I289" s="190"/>
      <c r="J289" s="189"/>
    </row>
    <row r="290" spans="1:10" ht="38.25">
      <c r="A290" s="70"/>
      <c r="B290" s="70"/>
      <c r="C290" s="6"/>
      <c r="D290" s="7"/>
      <c r="E290" s="69"/>
      <c r="F290" s="31" t="s">
        <v>782</v>
      </c>
      <c r="G290" s="30"/>
      <c r="H290" s="78"/>
      <c r="I290" s="190"/>
      <c r="J290" s="189"/>
    </row>
    <row r="291" spans="1:10">
      <c r="A291" s="71"/>
      <c r="B291" s="71"/>
      <c r="C291" s="71"/>
      <c r="D291" s="67"/>
      <c r="E291" s="69"/>
      <c r="F291" s="119" t="s">
        <v>783</v>
      </c>
      <c r="G291" s="40"/>
      <c r="H291" s="137"/>
      <c r="I291" s="198"/>
      <c r="J291" s="189"/>
    </row>
    <row r="292" spans="1:10">
      <c r="A292" s="71"/>
      <c r="B292" s="71"/>
      <c r="C292" s="71"/>
      <c r="D292" s="7">
        <v>1</v>
      </c>
      <c r="E292" s="69"/>
      <c r="F292" s="31" t="s">
        <v>784</v>
      </c>
      <c r="G292" s="74" t="s">
        <v>737</v>
      </c>
      <c r="H292" s="73">
        <v>465</v>
      </c>
      <c r="I292" s="191"/>
      <c r="J292" s="192" t="str">
        <f>IF(H292*I292=0,"",H292*I292)</f>
        <v/>
      </c>
    </row>
    <row r="293" spans="1:10">
      <c r="A293" s="71"/>
      <c r="B293" s="71"/>
      <c r="C293" s="71"/>
      <c r="D293" s="7">
        <v>2</v>
      </c>
      <c r="E293" s="69"/>
      <c r="F293" s="31" t="s">
        <v>785</v>
      </c>
      <c r="G293" s="74" t="s">
        <v>737</v>
      </c>
      <c r="H293" s="73">
        <v>25</v>
      </c>
      <c r="I293" s="191"/>
      <c r="J293" s="192" t="str">
        <f>IF(H293*I293=0,"",H293*I293)</f>
        <v/>
      </c>
    </row>
    <row r="294" spans="1:10">
      <c r="A294" s="67"/>
      <c r="B294" s="67"/>
      <c r="C294" s="67"/>
      <c r="D294" s="67"/>
      <c r="E294" s="66"/>
      <c r="F294" s="65"/>
      <c r="G294" s="38"/>
      <c r="H294" s="136"/>
      <c r="I294" s="193"/>
      <c r="J294" s="194"/>
    </row>
    <row r="295" spans="1:10">
      <c r="A295" s="70" t="s">
        <v>546</v>
      </c>
      <c r="B295" s="70">
        <v>3</v>
      </c>
      <c r="C295" s="6">
        <v>2</v>
      </c>
      <c r="D295" s="7"/>
      <c r="E295" s="69"/>
      <c r="F295" s="104" t="s">
        <v>780</v>
      </c>
      <c r="H295" s="126"/>
      <c r="I295" s="195"/>
      <c r="J295" s="195"/>
    </row>
    <row r="296" spans="1:10" ht="51">
      <c r="A296" s="70"/>
      <c r="B296" s="70"/>
      <c r="C296" s="6"/>
      <c r="D296" s="7"/>
      <c r="E296" s="69"/>
      <c r="F296" s="31" t="s">
        <v>786</v>
      </c>
      <c r="G296" s="30"/>
      <c r="H296" s="78"/>
      <c r="I296" s="190"/>
      <c r="J296" s="189"/>
    </row>
    <row r="297" spans="1:10" ht="38.25">
      <c r="A297" s="70"/>
      <c r="B297" s="70"/>
      <c r="C297" s="6"/>
      <c r="D297" s="7"/>
      <c r="E297" s="69"/>
      <c r="F297" s="31" t="s">
        <v>782</v>
      </c>
      <c r="G297" s="30"/>
      <c r="H297" s="78"/>
      <c r="I297" s="190"/>
      <c r="J297" s="189"/>
    </row>
    <row r="298" spans="1:10">
      <c r="A298" s="71"/>
      <c r="B298" s="71"/>
      <c r="C298" s="71"/>
      <c r="D298" s="67"/>
      <c r="E298" s="69"/>
      <c r="F298" s="119" t="s">
        <v>783</v>
      </c>
      <c r="G298" s="40"/>
      <c r="H298" s="137"/>
      <c r="I298" s="198"/>
      <c r="J298" s="189"/>
    </row>
    <row r="299" spans="1:10">
      <c r="A299" s="71"/>
      <c r="B299" s="71"/>
      <c r="C299" s="71"/>
      <c r="D299" s="7">
        <v>1</v>
      </c>
      <c r="E299" s="69"/>
      <c r="F299" s="31" t="s">
        <v>784</v>
      </c>
      <c r="G299" s="74" t="s">
        <v>737</v>
      </c>
      <c r="H299" s="73">
        <v>675</v>
      </c>
      <c r="I299" s="191"/>
      <c r="J299" s="192" t="str">
        <f>IF(H299*I299=0,"",H299*I299)</f>
        <v/>
      </c>
    </row>
    <row r="300" spans="1:10">
      <c r="A300" s="71"/>
      <c r="B300" s="71"/>
      <c r="C300" s="71"/>
      <c r="D300" s="7">
        <v>2</v>
      </c>
      <c r="E300" s="69"/>
      <c r="F300" s="31" t="s">
        <v>785</v>
      </c>
      <c r="G300" s="74" t="s">
        <v>737</v>
      </c>
      <c r="H300" s="73">
        <v>95</v>
      </c>
      <c r="I300" s="191"/>
      <c r="J300" s="192" t="str">
        <f>IF(H300*I300=0,"",H300*I300)</f>
        <v/>
      </c>
    </row>
    <row r="301" spans="1:10">
      <c r="A301" s="67"/>
      <c r="B301" s="67"/>
      <c r="C301" s="67"/>
      <c r="D301" s="67"/>
      <c r="E301" s="66"/>
      <c r="F301" s="65"/>
      <c r="G301" s="38"/>
      <c r="H301" s="136"/>
      <c r="I301" s="193"/>
      <c r="J301" s="194"/>
    </row>
    <row r="302" spans="1:10" ht="25.5">
      <c r="A302" s="70" t="s">
        <v>546</v>
      </c>
      <c r="B302" s="70">
        <v>3</v>
      </c>
      <c r="C302" s="6">
        <v>3</v>
      </c>
      <c r="D302" s="7"/>
      <c r="E302" s="69"/>
      <c r="F302" s="104" t="s">
        <v>787</v>
      </c>
      <c r="G302" s="40"/>
      <c r="H302" s="133"/>
      <c r="I302" s="198"/>
      <c r="J302" s="203"/>
    </row>
    <row r="303" spans="1:10" ht="45">
      <c r="A303" s="70"/>
      <c r="B303" s="70"/>
      <c r="C303" s="6"/>
      <c r="D303" s="7"/>
      <c r="E303" s="69"/>
      <c r="F303" s="103" t="s">
        <v>788</v>
      </c>
      <c r="G303" s="30"/>
      <c r="H303" s="78"/>
      <c r="I303" s="190"/>
      <c r="J303" s="189"/>
    </row>
    <row r="304" spans="1:10" ht="45">
      <c r="A304" s="70"/>
      <c r="B304" s="70"/>
      <c r="C304" s="6"/>
      <c r="D304" s="7"/>
      <c r="E304" s="69"/>
      <c r="F304" s="103" t="s">
        <v>789</v>
      </c>
      <c r="G304" s="30"/>
      <c r="H304" s="78"/>
      <c r="I304" s="190"/>
      <c r="J304" s="189"/>
    </row>
    <row r="305" spans="1:10">
      <c r="A305" s="70"/>
      <c r="B305" s="70"/>
      <c r="C305" s="6"/>
      <c r="D305" s="7"/>
      <c r="E305" s="69"/>
      <c r="F305" s="103" t="s">
        <v>790</v>
      </c>
      <c r="G305" s="30"/>
      <c r="H305" s="78"/>
      <c r="I305" s="190"/>
      <c r="J305" s="189"/>
    </row>
    <row r="306" spans="1:10" ht="30">
      <c r="A306" s="70"/>
      <c r="B306" s="70"/>
      <c r="C306" s="6"/>
      <c r="D306" s="7"/>
      <c r="E306" s="69"/>
      <c r="F306" s="103" t="s">
        <v>791</v>
      </c>
      <c r="G306" s="30"/>
      <c r="H306" s="78"/>
      <c r="I306" s="190"/>
      <c r="J306" s="189"/>
    </row>
    <row r="307" spans="1:10">
      <c r="A307" s="71"/>
      <c r="B307" s="71"/>
      <c r="C307" s="71"/>
      <c r="D307" s="7">
        <v>1</v>
      </c>
      <c r="E307" s="69"/>
      <c r="F307" s="31" t="s">
        <v>792</v>
      </c>
      <c r="G307" s="74" t="s">
        <v>737</v>
      </c>
      <c r="H307" s="73">
        <v>65</v>
      </c>
      <c r="I307" s="191"/>
      <c r="J307" s="192" t="str">
        <f>IF(H307*I307=0,"",H307*I307)</f>
        <v/>
      </c>
    </row>
    <row r="308" spans="1:10">
      <c r="A308" s="67"/>
      <c r="B308" s="67"/>
      <c r="C308" s="67"/>
      <c r="D308" s="67"/>
      <c r="E308" s="66"/>
      <c r="F308" s="65"/>
      <c r="G308" s="38"/>
      <c r="H308" s="64"/>
      <c r="I308" s="193"/>
      <c r="J308" s="194"/>
    </row>
    <row r="309" spans="1:10" ht="25.5">
      <c r="A309" s="70" t="s">
        <v>546</v>
      </c>
      <c r="B309" s="70">
        <v>3</v>
      </c>
      <c r="C309" s="6">
        <v>4</v>
      </c>
      <c r="D309" s="7"/>
      <c r="E309" s="69"/>
      <c r="F309" s="104" t="s">
        <v>793</v>
      </c>
      <c r="G309" s="40"/>
      <c r="H309" s="133"/>
      <c r="I309" s="198"/>
      <c r="J309" s="203"/>
    </row>
    <row r="310" spans="1:10" ht="38.25">
      <c r="A310" s="70"/>
      <c r="B310" s="70"/>
      <c r="C310" s="6"/>
      <c r="D310" s="7"/>
      <c r="E310" s="69"/>
      <c r="F310" s="31" t="s">
        <v>794</v>
      </c>
      <c r="G310" s="30"/>
      <c r="H310" s="78"/>
      <c r="I310" s="190"/>
      <c r="J310" s="189"/>
    </row>
    <row r="311" spans="1:10" ht="38.25">
      <c r="A311" s="70"/>
      <c r="B311" s="70"/>
      <c r="C311" s="6"/>
      <c r="D311" s="7"/>
      <c r="E311" s="69"/>
      <c r="F311" s="31" t="s">
        <v>789</v>
      </c>
      <c r="G311" s="30"/>
      <c r="H311" s="78"/>
      <c r="I311" s="190"/>
      <c r="J311" s="189"/>
    </row>
    <row r="312" spans="1:10">
      <c r="A312" s="71"/>
      <c r="B312" s="71"/>
      <c r="C312" s="71"/>
      <c r="D312" s="7">
        <v>1</v>
      </c>
      <c r="E312" s="69"/>
      <c r="F312" s="31" t="s">
        <v>795</v>
      </c>
      <c r="G312" s="74" t="s">
        <v>737</v>
      </c>
      <c r="H312" s="73">
        <v>25</v>
      </c>
      <c r="I312" s="191"/>
      <c r="J312" s="192" t="str">
        <f>IF(H312*I312=0,"",H312*I312)</f>
        <v/>
      </c>
    </row>
    <row r="313" spans="1:10">
      <c r="A313" s="71"/>
      <c r="B313" s="71"/>
      <c r="C313" s="71"/>
      <c r="D313" s="7">
        <v>2</v>
      </c>
      <c r="E313" s="69"/>
      <c r="F313" s="31" t="s">
        <v>785</v>
      </c>
      <c r="G313" s="117" t="s">
        <v>737</v>
      </c>
      <c r="H313" s="127">
        <v>25</v>
      </c>
      <c r="I313" s="199"/>
      <c r="J313" s="192" t="str">
        <f>IF(H313*I313=0,"",H313*I313)</f>
        <v/>
      </c>
    </row>
    <row r="314" spans="1:10">
      <c r="A314" s="67"/>
      <c r="B314" s="67"/>
      <c r="C314" s="67"/>
      <c r="D314" s="67"/>
      <c r="E314" s="66"/>
      <c r="F314" s="65"/>
      <c r="G314" s="38"/>
      <c r="H314" s="64"/>
      <c r="I314" s="193"/>
      <c r="J314" s="194"/>
    </row>
    <row r="315" spans="1:10" ht="38.25">
      <c r="A315" s="70" t="s">
        <v>546</v>
      </c>
      <c r="B315" s="70">
        <v>3</v>
      </c>
      <c r="C315" s="6">
        <v>5</v>
      </c>
      <c r="D315" s="7"/>
      <c r="E315" s="69"/>
      <c r="F315" s="104" t="s">
        <v>796</v>
      </c>
      <c r="G315" s="40"/>
      <c r="H315" s="133"/>
      <c r="I315" s="198"/>
      <c r="J315" s="203"/>
    </row>
    <row r="316" spans="1:10" ht="25.5">
      <c r="A316" s="31"/>
      <c r="B316" s="31"/>
      <c r="C316" s="31"/>
      <c r="D316" s="135"/>
      <c r="E316" s="31"/>
      <c r="F316" s="31" t="s">
        <v>797</v>
      </c>
      <c r="G316" s="31"/>
      <c r="H316" s="53"/>
      <c r="I316" s="204"/>
      <c r="J316" s="204"/>
    </row>
    <row r="317" spans="1:10" ht="38.25">
      <c r="A317" s="31"/>
      <c r="B317" s="31"/>
      <c r="C317" s="31"/>
      <c r="D317" s="135"/>
      <c r="E317" s="31"/>
      <c r="F317" s="31" t="s">
        <v>798</v>
      </c>
      <c r="G317" s="31"/>
      <c r="H317" s="53"/>
      <c r="I317" s="204"/>
      <c r="J317" s="204"/>
    </row>
    <row r="318" spans="1:10">
      <c r="A318" s="31"/>
      <c r="B318" s="31"/>
      <c r="C318" s="31"/>
      <c r="D318" s="135"/>
      <c r="E318" s="31"/>
      <c r="F318" s="31" t="s">
        <v>790</v>
      </c>
      <c r="G318" s="31"/>
      <c r="H318" s="53"/>
      <c r="I318" s="204"/>
      <c r="J318" s="204"/>
    </row>
    <row r="319" spans="1:10">
      <c r="A319" s="31"/>
      <c r="B319" s="31"/>
      <c r="C319" s="31"/>
      <c r="D319" s="135"/>
      <c r="E319" s="31"/>
      <c r="F319" s="31" t="s">
        <v>799</v>
      </c>
      <c r="G319" s="31"/>
      <c r="H319" s="53"/>
      <c r="I319" s="204"/>
      <c r="J319" s="204"/>
    </row>
    <row r="320" spans="1:10">
      <c r="A320" s="71"/>
      <c r="B320" s="71"/>
      <c r="C320" s="71"/>
      <c r="D320" s="7">
        <v>1</v>
      </c>
      <c r="E320" s="69"/>
      <c r="F320" s="31" t="s">
        <v>800</v>
      </c>
      <c r="G320" s="74" t="s">
        <v>664</v>
      </c>
      <c r="H320" s="73">
        <v>35</v>
      </c>
      <c r="I320" s="191"/>
      <c r="J320" s="192" t="str">
        <f>IF(H320*I320=0,"",H320*I320)</f>
        <v/>
      </c>
    </row>
    <row r="321" spans="1:10">
      <c r="A321" s="67"/>
      <c r="B321" s="67"/>
      <c r="C321" s="67"/>
      <c r="D321" s="67"/>
      <c r="E321" s="66"/>
      <c r="F321" s="65"/>
      <c r="G321" s="38"/>
      <c r="H321" s="64"/>
      <c r="I321" s="193"/>
      <c r="J321" s="194"/>
    </row>
    <row r="322" spans="1:10" ht="45">
      <c r="A322" s="70" t="s">
        <v>546</v>
      </c>
      <c r="B322" s="70">
        <v>3</v>
      </c>
      <c r="C322" s="6">
        <v>6</v>
      </c>
      <c r="D322" s="7"/>
      <c r="E322" s="69"/>
      <c r="F322" s="134" t="s">
        <v>801</v>
      </c>
      <c r="G322" s="40"/>
      <c r="H322" s="133"/>
      <c r="I322" s="198"/>
      <c r="J322" s="203"/>
    </row>
    <row r="323" spans="1:10" ht="45">
      <c r="A323" s="79"/>
      <c r="B323" s="6"/>
      <c r="C323" s="6"/>
      <c r="D323" s="7"/>
      <c r="E323" s="69"/>
      <c r="F323" s="103" t="s">
        <v>802</v>
      </c>
      <c r="G323" s="30"/>
      <c r="H323" s="78"/>
      <c r="I323" s="190"/>
      <c r="J323" s="189"/>
    </row>
    <row r="324" spans="1:10" ht="45">
      <c r="A324" s="79"/>
      <c r="B324" s="6"/>
      <c r="C324" s="6"/>
      <c r="D324" s="7"/>
      <c r="E324" s="69"/>
      <c r="F324" s="103" t="s">
        <v>803</v>
      </c>
      <c r="G324" s="30"/>
      <c r="H324" s="78"/>
      <c r="I324" s="190"/>
      <c r="J324" s="189"/>
    </row>
    <row r="325" spans="1:10" ht="38.25">
      <c r="A325" s="79"/>
      <c r="B325" s="6"/>
      <c r="C325" s="6"/>
      <c r="D325" s="7"/>
      <c r="E325" s="69"/>
      <c r="F325" s="31" t="s">
        <v>804</v>
      </c>
      <c r="G325" s="30"/>
      <c r="H325" s="78"/>
      <c r="I325" s="190"/>
      <c r="J325" s="189"/>
    </row>
    <row r="326" spans="1:10" ht="25.5">
      <c r="A326" s="79"/>
      <c r="B326" s="6"/>
      <c r="C326" s="6"/>
      <c r="D326" s="7"/>
      <c r="E326" s="69"/>
      <c r="F326" s="31" t="s">
        <v>805</v>
      </c>
      <c r="G326" s="30"/>
      <c r="H326" s="78"/>
      <c r="I326" s="190"/>
      <c r="J326" s="189"/>
    </row>
    <row r="327" spans="1:10" ht="25.5">
      <c r="A327" s="79"/>
      <c r="B327" s="6"/>
      <c r="C327" s="6"/>
      <c r="D327" s="7"/>
      <c r="E327" s="69"/>
      <c r="F327" s="31" t="s">
        <v>806</v>
      </c>
      <c r="G327" s="30"/>
      <c r="H327" s="78"/>
      <c r="I327" s="190"/>
      <c r="J327" s="189"/>
    </row>
    <row r="328" spans="1:10">
      <c r="A328" s="79"/>
      <c r="B328" s="6"/>
      <c r="C328" s="6"/>
      <c r="D328" s="7"/>
      <c r="E328" s="69"/>
      <c r="F328" s="31" t="s">
        <v>807</v>
      </c>
      <c r="G328" s="30"/>
      <c r="H328" s="78"/>
      <c r="I328" s="190"/>
      <c r="J328" s="189"/>
    </row>
    <row r="329" spans="1:10">
      <c r="A329" s="79"/>
      <c r="B329" s="6"/>
      <c r="C329" s="6"/>
      <c r="D329" s="7"/>
      <c r="E329" s="69"/>
      <c r="F329" s="31" t="s">
        <v>799</v>
      </c>
      <c r="G329" s="30"/>
      <c r="H329" s="78"/>
      <c r="I329" s="190"/>
      <c r="J329" s="189"/>
    </row>
    <row r="330" spans="1:10" ht="38.25">
      <c r="A330" s="79"/>
      <c r="B330" s="6"/>
      <c r="C330" s="6"/>
      <c r="D330" s="7">
        <v>1</v>
      </c>
      <c r="E330" s="69"/>
      <c r="F330" s="31" t="s">
        <v>808</v>
      </c>
      <c r="G330" s="74" t="s">
        <v>664</v>
      </c>
      <c r="H330" s="73">
        <v>4</v>
      </c>
      <c r="I330" s="191"/>
      <c r="J330" s="192" t="str">
        <f>IF(H330*I330=0,"",H330*I330)</f>
        <v/>
      </c>
    </row>
    <row r="331" spans="1:10">
      <c r="A331" s="67"/>
      <c r="B331" s="67"/>
      <c r="C331" s="67"/>
      <c r="D331" s="67"/>
      <c r="E331" s="66"/>
      <c r="F331" s="65"/>
      <c r="G331" s="38"/>
      <c r="H331" s="64"/>
      <c r="I331" s="193"/>
      <c r="J331" s="194"/>
    </row>
    <row r="332" spans="1:10">
      <c r="A332" s="70" t="s">
        <v>546</v>
      </c>
      <c r="B332" s="70">
        <v>3</v>
      </c>
      <c r="C332" s="6">
        <v>7</v>
      </c>
      <c r="D332" s="7"/>
      <c r="E332" s="69"/>
      <c r="F332" s="104" t="s">
        <v>809</v>
      </c>
      <c r="H332" s="28"/>
      <c r="I332" s="195"/>
      <c r="J332" s="195"/>
    </row>
    <row r="333" spans="1:10" ht="25.5">
      <c r="A333" s="79"/>
      <c r="B333" s="6"/>
      <c r="C333" s="6"/>
      <c r="D333" s="7"/>
      <c r="E333" s="69"/>
      <c r="F333" s="31" t="s">
        <v>810</v>
      </c>
      <c r="G333" s="30"/>
      <c r="H333" s="78"/>
      <c r="I333" s="190"/>
      <c r="J333" s="189"/>
    </row>
    <row r="334" spans="1:10" ht="38.25">
      <c r="A334" s="79"/>
      <c r="B334" s="6"/>
      <c r="C334" s="6"/>
      <c r="D334" s="7"/>
      <c r="E334" s="69"/>
      <c r="F334" s="31" t="s">
        <v>811</v>
      </c>
      <c r="G334" s="30"/>
      <c r="H334" s="78"/>
      <c r="I334" s="190"/>
      <c r="J334" s="189"/>
    </row>
    <row r="335" spans="1:10">
      <c r="A335" s="79"/>
      <c r="B335" s="6"/>
      <c r="C335" s="6"/>
      <c r="D335" s="7"/>
      <c r="E335" s="69"/>
      <c r="F335" s="31" t="s">
        <v>812</v>
      </c>
      <c r="G335" s="30"/>
      <c r="H335" s="78"/>
      <c r="I335" s="190"/>
      <c r="J335" s="189"/>
    </row>
    <row r="336" spans="1:10" ht="25.5">
      <c r="A336" s="79"/>
      <c r="B336" s="6"/>
      <c r="C336" s="6"/>
      <c r="D336" s="7"/>
      <c r="E336" s="69"/>
      <c r="F336" s="31" t="s">
        <v>813</v>
      </c>
      <c r="G336" s="30"/>
      <c r="H336" s="78"/>
      <c r="I336" s="190"/>
      <c r="J336" s="189"/>
    </row>
    <row r="337" spans="1:10" ht="25.5">
      <c r="A337" s="79"/>
      <c r="B337" s="6"/>
      <c r="C337" s="6"/>
      <c r="D337" s="7"/>
      <c r="E337" s="69"/>
      <c r="F337" s="31" t="s">
        <v>814</v>
      </c>
      <c r="G337" s="30"/>
      <c r="H337" s="78"/>
      <c r="I337" s="190"/>
      <c r="J337" s="189"/>
    </row>
    <row r="338" spans="1:10">
      <c r="A338" s="79"/>
      <c r="B338" s="6"/>
      <c r="C338" s="6"/>
      <c r="D338" s="7"/>
      <c r="E338" s="69"/>
      <c r="F338" s="31" t="s">
        <v>815</v>
      </c>
      <c r="G338" s="30"/>
      <c r="H338" s="78"/>
      <c r="I338" s="190"/>
      <c r="J338" s="189"/>
    </row>
    <row r="339" spans="1:10">
      <c r="A339" s="71"/>
      <c r="B339" s="71"/>
      <c r="C339" s="71"/>
      <c r="D339" s="67"/>
      <c r="E339" s="69"/>
      <c r="F339" s="119" t="s">
        <v>783</v>
      </c>
      <c r="G339" s="40"/>
      <c r="H339" s="95"/>
      <c r="I339" s="198"/>
      <c r="J339" s="189"/>
    </row>
    <row r="340" spans="1:10" ht="25.5">
      <c r="A340" s="79"/>
      <c r="B340" s="6"/>
      <c r="C340" s="6"/>
      <c r="D340" s="7">
        <v>1</v>
      </c>
      <c r="E340" s="69"/>
      <c r="F340" s="31" t="s">
        <v>816</v>
      </c>
      <c r="G340" s="74" t="s">
        <v>737</v>
      </c>
      <c r="H340" s="73">
        <v>98</v>
      </c>
      <c r="I340" s="191"/>
      <c r="J340" s="192" t="str">
        <f>IF(H340*I340=0,"",H340*I340)</f>
        <v/>
      </c>
    </row>
    <row r="341" spans="1:10">
      <c r="A341" s="67"/>
      <c r="B341" s="67"/>
      <c r="C341" s="67"/>
      <c r="D341" s="67"/>
      <c r="E341" s="66"/>
      <c r="F341" s="65"/>
      <c r="G341" s="38"/>
      <c r="H341" s="64"/>
      <c r="I341" s="193"/>
      <c r="J341" s="194"/>
    </row>
    <row r="342" spans="1:10" ht="25.5">
      <c r="A342" s="70" t="s">
        <v>546</v>
      </c>
      <c r="B342" s="70">
        <v>3</v>
      </c>
      <c r="C342" s="6">
        <v>8</v>
      </c>
      <c r="D342" s="7"/>
      <c r="E342" s="69"/>
      <c r="F342" s="31" t="s">
        <v>817</v>
      </c>
      <c r="H342" s="28"/>
      <c r="I342" s="195"/>
      <c r="J342" s="195"/>
    </row>
    <row r="343" spans="1:10" ht="25.5">
      <c r="A343" s="79"/>
      <c r="B343" s="6"/>
      <c r="C343" s="6"/>
      <c r="D343" s="7"/>
      <c r="E343" s="69"/>
      <c r="F343" s="31" t="s">
        <v>810</v>
      </c>
      <c r="G343" s="30"/>
      <c r="H343" s="78"/>
      <c r="I343" s="190"/>
      <c r="J343" s="189"/>
    </row>
    <row r="344" spans="1:10">
      <c r="A344" s="71"/>
      <c r="B344" s="71"/>
      <c r="C344" s="71"/>
      <c r="D344" s="67"/>
      <c r="E344" s="69"/>
      <c r="F344" s="31" t="s">
        <v>818</v>
      </c>
      <c r="G344" s="40"/>
      <c r="H344" s="95"/>
      <c r="I344" s="198"/>
      <c r="J344" s="189"/>
    </row>
    <row r="345" spans="1:10">
      <c r="A345" s="71"/>
      <c r="B345" s="71"/>
      <c r="C345" s="71"/>
      <c r="D345" s="7">
        <v>1</v>
      </c>
      <c r="E345" s="69"/>
      <c r="F345" s="31" t="s">
        <v>819</v>
      </c>
      <c r="G345" s="74" t="s">
        <v>664</v>
      </c>
      <c r="H345" s="73">
        <v>350</v>
      </c>
      <c r="I345" s="191"/>
      <c r="J345" s="192" t="str">
        <f>IF(H345*I345=0,"",H345*I345)</f>
        <v/>
      </c>
    </row>
    <row r="346" spans="1:10">
      <c r="A346" s="71"/>
      <c r="B346" s="71"/>
      <c r="C346" s="71"/>
      <c r="D346" s="7">
        <v>2</v>
      </c>
      <c r="E346" s="69"/>
      <c r="F346" s="31" t="s">
        <v>820</v>
      </c>
      <c r="G346" s="74" t="s">
        <v>664</v>
      </c>
      <c r="H346" s="73">
        <v>250</v>
      </c>
      <c r="I346" s="191"/>
      <c r="J346" s="192" t="str">
        <f>IF(H346*I346=0,"",H346*I346)</f>
        <v/>
      </c>
    </row>
    <row r="347" spans="1:10">
      <c r="A347" s="71"/>
      <c r="B347" s="71"/>
      <c r="C347" s="71"/>
      <c r="D347" s="7">
        <v>3</v>
      </c>
      <c r="E347" s="69"/>
      <c r="F347" s="31" t="s">
        <v>821</v>
      </c>
      <c r="G347" s="117" t="s">
        <v>664</v>
      </c>
      <c r="H347" s="73">
        <v>250</v>
      </c>
      <c r="I347" s="199"/>
      <c r="J347" s="192" t="str">
        <f>IF(H347*I347=0,"",H347*I347)</f>
        <v/>
      </c>
    </row>
    <row r="348" spans="1:10">
      <c r="A348" s="67"/>
      <c r="B348" s="67"/>
      <c r="C348" s="67"/>
      <c r="D348" s="67"/>
      <c r="E348" s="66"/>
      <c r="F348" s="65"/>
      <c r="G348" s="38"/>
      <c r="H348" s="64"/>
      <c r="I348" s="193"/>
      <c r="J348" s="194"/>
    </row>
    <row r="349" spans="1:10">
      <c r="A349" s="70" t="s">
        <v>546</v>
      </c>
      <c r="B349" s="70">
        <v>3</v>
      </c>
      <c r="C349" s="6">
        <v>9</v>
      </c>
      <c r="D349" s="7"/>
      <c r="E349" s="69"/>
      <c r="F349" s="104" t="s">
        <v>822</v>
      </c>
      <c r="H349" s="28"/>
      <c r="I349" s="195"/>
      <c r="J349" s="195"/>
    </row>
    <row r="350" spans="1:10" ht="25.5">
      <c r="A350" s="79"/>
      <c r="B350" s="6"/>
      <c r="C350" s="6"/>
      <c r="D350" s="7"/>
      <c r="E350" s="69"/>
      <c r="F350" s="31" t="s">
        <v>823</v>
      </c>
      <c r="G350" s="30"/>
      <c r="H350" s="78"/>
      <c r="I350" s="190"/>
      <c r="J350" s="189"/>
    </row>
    <row r="351" spans="1:10" ht="25.5">
      <c r="A351" s="79"/>
      <c r="B351" s="6"/>
      <c r="C351" s="6"/>
      <c r="D351" s="7"/>
      <c r="E351" s="69"/>
      <c r="F351" s="31" t="s">
        <v>824</v>
      </c>
      <c r="G351" s="30"/>
      <c r="H351" s="78"/>
      <c r="I351" s="190"/>
      <c r="J351" s="189"/>
    </row>
    <row r="352" spans="1:10">
      <c r="A352" s="71"/>
      <c r="B352" s="71"/>
      <c r="C352" s="71"/>
      <c r="D352" s="67"/>
      <c r="E352" s="69"/>
      <c r="F352" s="119" t="s">
        <v>783</v>
      </c>
      <c r="G352" s="40"/>
      <c r="H352" s="95"/>
      <c r="I352" s="198"/>
      <c r="J352" s="189"/>
    </row>
    <row r="353" spans="1:10">
      <c r="A353" s="71"/>
      <c r="B353" s="71"/>
      <c r="C353" s="71"/>
      <c r="D353" s="7">
        <v>1</v>
      </c>
      <c r="E353" s="69"/>
      <c r="F353" s="31" t="s">
        <v>825</v>
      </c>
      <c r="G353" s="74" t="s">
        <v>664</v>
      </c>
      <c r="H353" s="73">
        <v>45</v>
      </c>
      <c r="I353" s="191"/>
      <c r="J353" s="192" t="str">
        <f>IF(H353*I353=0,"",H353*I353)</f>
        <v/>
      </c>
    </row>
    <row r="354" spans="1:10">
      <c r="A354" s="71"/>
      <c r="B354" s="71"/>
      <c r="C354" s="71"/>
      <c r="D354" s="7">
        <v>2</v>
      </c>
      <c r="E354" s="69"/>
      <c r="F354" s="99" t="s">
        <v>826</v>
      </c>
      <c r="G354" s="74" t="s">
        <v>664</v>
      </c>
      <c r="H354" s="73">
        <v>2</v>
      </c>
      <c r="I354" s="191"/>
      <c r="J354" s="192" t="str">
        <f>IF(H354*I354=0,"",H354*I354)</f>
        <v/>
      </c>
    </row>
    <row r="355" spans="1:10" ht="38.25">
      <c r="A355" s="71"/>
      <c r="B355" s="71"/>
      <c r="C355" s="71"/>
      <c r="D355" s="7">
        <v>3</v>
      </c>
      <c r="E355" s="69"/>
      <c r="F355" s="99" t="s">
        <v>827</v>
      </c>
      <c r="G355" s="117" t="s">
        <v>664</v>
      </c>
      <c r="H355" s="127">
        <v>1</v>
      </c>
      <c r="I355" s="199"/>
      <c r="J355" s="192" t="str">
        <f>IF(H355*I355=0,"",H355*I355)</f>
        <v/>
      </c>
    </row>
    <row r="356" spans="1:10">
      <c r="A356" s="71"/>
      <c r="B356" s="71"/>
      <c r="C356" s="71"/>
      <c r="D356" s="7">
        <v>4</v>
      </c>
      <c r="E356" s="69"/>
      <c r="F356" s="31" t="s">
        <v>828</v>
      </c>
      <c r="G356" s="74" t="s">
        <v>664</v>
      </c>
      <c r="H356" s="73">
        <v>2</v>
      </c>
      <c r="I356" s="191"/>
      <c r="J356" s="192" t="str">
        <f>IF(H356*I356=0,"",H356*I356)</f>
        <v/>
      </c>
    </row>
    <row r="357" spans="1:10">
      <c r="A357" s="67"/>
      <c r="B357" s="67"/>
      <c r="C357" s="67"/>
      <c r="D357" s="67"/>
      <c r="E357" s="66"/>
      <c r="F357" s="65"/>
      <c r="G357" s="38"/>
      <c r="H357" s="78"/>
      <c r="I357" s="193"/>
      <c r="J357" s="194"/>
    </row>
    <row r="358" spans="1:10" ht="15.75" thickBot="1">
      <c r="A358" s="67"/>
      <c r="B358" s="67"/>
      <c r="C358" s="67"/>
      <c r="D358" s="67"/>
      <c r="E358" s="66"/>
      <c r="F358" s="65"/>
      <c r="G358" s="38"/>
      <c r="H358" s="64"/>
      <c r="I358" s="193"/>
      <c r="J358" s="194"/>
    </row>
    <row r="359" spans="1:10" ht="35.1" customHeight="1" thickTop="1" thickBot="1">
      <c r="A359" s="63" t="s">
        <v>546</v>
      </c>
      <c r="B359" s="13">
        <v>3</v>
      </c>
      <c r="C359" s="47"/>
      <c r="D359" s="43"/>
      <c r="E359" s="48"/>
      <c r="F359" s="47" t="s">
        <v>552</v>
      </c>
      <c r="G359" s="62"/>
      <c r="H359" s="61"/>
      <c r="I359" s="200"/>
      <c r="J359" s="201" t="str">
        <f>IF(SUM(J288:J358)=0,"",SUM(J288:J358))</f>
        <v/>
      </c>
    </row>
    <row r="360" spans="1:10" ht="15.75" thickTop="1">
      <c r="A360" s="82"/>
      <c r="B360" s="82"/>
      <c r="C360" s="82"/>
      <c r="D360" s="83"/>
      <c r="E360" s="97"/>
      <c r="F360" s="82"/>
      <c r="G360" s="30"/>
      <c r="H360" s="58"/>
      <c r="I360" s="188"/>
      <c r="J360" s="202"/>
    </row>
    <row r="361" spans="1:10">
      <c r="A361" s="67" t="s">
        <v>635</v>
      </c>
      <c r="B361" s="67"/>
      <c r="C361" s="67"/>
      <c r="D361" s="67"/>
      <c r="E361" s="32"/>
      <c r="F361" s="31"/>
      <c r="G361" s="30"/>
      <c r="H361" s="58"/>
      <c r="I361" s="188"/>
      <c r="J361" s="190"/>
    </row>
    <row r="362" spans="1:10">
      <c r="A362" s="14" t="s">
        <v>546</v>
      </c>
      <c r="B362" s="14">
        <v>4</v>
      </c>
      <c r="C362" s="14"/>
      <c r="D362" s="15"/>
      <c r="E362" s="14"/>
      <c r="F362" s="17" t="s">
        <v>553</v>
      </c>
      <c r="G362" s="30"/>
      <c r="H362" s="95"/>
      <c r="I362" s="188"/>
      <c r="J362" s="189"/>
    </row>
    <row r="363" spans="1:10">
      <c r="A363" s="108"/>
      <c r="B363" s="108"/>
      <c r="C363" s="108"/>
      <c r="D363" s="107"/>
      <c r="E363" s="97"/>
      <c r="F363" s="55"/>
      <c r="G363" s="30"/>
      <c r="H363" s="95"/>
      <c r="I363" s="188"/>
      <c r="J363" s="189"/>
    </row>
    <row r="364" spans="1:10">
      <c r="A364" s="70" t="s">
        <v>546</v>
      </c>
      <c r="B364" s="70">
        <v>4</v>
      </c>
      <c r="C364" s="6">
        <v>1</v>
      </c>
      <c r="D364" s="7"/>
      <c r="E364" s="69"/>
      <c r="F364" s="75" t="s">
        <v>829</v>
      </c>
      <c r="H364" s="28"/>
      <c r="I364" s="195"/>
      <c r="J364" s="195"/>
    </row>
    <row r="365" spans="1:10" ht="25.5">
      <c r="A365" s="71"/>
      <c r="B365" s="71"/>
      <c r="C365" s="71"/>
      <c r="D365" s="67"/>
      <c r="E365" s="69"/>
      <c r="F365" s="31" t="s">
        <v>830</v>
      </c>
      <c r="G365" s="30"/>
      <c r="H365" s="72"/>
      <c r="I365" s="190"/>
      <c r="J365" s="189"/>
    </row>
    <row r="366" spans="1:10">
      <c r="A366" s="71"/>
      <c r="B366" s="71"/>
      <c r="C366" s="71"/>
      <c r="D366" s="67"/>
      <c r="E366" s="69"/>
      <c r="F366" s="31" t="s">
        <v>831</v>
      </c>
      <c r="G366" s="30"/>
      <c r="H366" s="72"/>
      <c r="I366" s="190"/>
      <c r="J366" s="189"/>
    </row>
    <row r="367" spans="1:10" ht="25.5">
      <c r="A367" s="71"/>
      <c r="B367" s="71"/>
      <c r="C367" s="71"/>
      <c r="D367" s="67"/>
      <c r="E367" s="69"/>
      <c r="F367" s="31" t="s">
        <v>832</v>
      </c>
      <c r="G367" s="30"/>
      <c r="H367" s="72"/>
      <c r="I367" s="190"/>
      <c r="J367" s="189"/>
    </row>
    <row r="368" spans="1:10" ht="38.25">
      <c r="A368" s="71"/>
      <c r="B368" s="71"/>
      <c r="C368" s="71"/>
      <c r="D368" s="67"/>
      <c r="E368" s="69"/>
      <c r="F368" s="31" t="s">
        <v>833</v>
      </c>
      <c r="G368" s="30"/>
      <c r="H368" s="72"/>
      <c r="I368" s="190"/>
      <c r="J368" s="189"/>
    </row>
    <row r="369" spans="1:10" ht="51">
      <c r="A369" s="71"/>
      <c r="B369" s="71"/>
      <c r="C369" s="71"/>
      <c r="D369" s="67"/>
      <c r="E369" s="69"/>
      <c r="F369" s="31" t="s">
        <v>834</v>
      </c>
      <c r="G369" s="30"/>
      <c r="H369" s="72"/>
      <c r="I369" s="190"/>
      <c r="J369" s="189"/>
    </row>
    <row r="370" spans="1:10" ht="25.5">
      <c r="A370" s="71"/>
      <c r="B370" s="71"/>
      <c r="C370" s="71"/>
      <c r="D370" s="67"/>
      <c r="E370" s="69"/>
      <c r="F370" s="31" t="s">
        <v>835</v>
      </c>
      <c r="G370" s="30"/>
      <c r="H370" s="72"/>
      <c r="I370" s="190"/>
      <c r="J370" s="189"/>
    </row>
    <row r="371" spans="1:10" ht="38.25">
      <c r="A371" s="71"/>
      <c r="B371" s="71"/>
      <c r="C371" s="71"/>
      <c r="D371" s="67"/>
      <c r="E371" s="69"/>
      <c r="F371" s="31" t="s">
        <v>836</v>
      </c>
      <c r="G371" s="30"/>
      <c r="H371" s="72"/>
      <c r="I371" s="190"/>
      <c r="J371" s="189"/>
    </row>
    <row r="372" spans="1:10" ht="25.5">
      <c r="A372" s="71"/>
      <c r="B372" s="71"/>
      <c r="C372" s="71"/>
      <c r="D372" s="67"/>
      <c r="E372" s="69"/>
      <c r="F372" s="31" t="s">
        <v>837</v>
      </c>
      <c r="G372" s="30"/>
      <c r="H372" s="72"/>
      <c r="I372" s="190"/>
      <c r="J372" s="189"/>
    </row>
    <row r="373" spans="1:10" ht="63.75">
      <c r="A373" s="71"/>
      <c r="B373" s="71"/>
      <c r="C373" s="71"/>
      <c r="D373" s="67"/>
      <c r="E373" s="69"/>
      <c r="F373" s="31" t="s">
        <v>838</v>
      </c>
      <c r="G373" s="30"/>
      <c r="H373" s="72"/>
      <c r="I373" s="190"/>
      <c r="J373" s="189"/>
    </row>
    <row r="374" spans="1:10" ht="38.25">
      <c r="A374" s="71"/>
      <c r="B374" s="71"/>
      <c r="C374" s="71"/>
      <c r="D374" s="67"/>
      <c r="E374" s="69"/>
      <c r="F374" s="31" t="s">
        <v>839</v>
      </c>
      <c r="G374" s="30"/>
      <c r="H374" s="72"/>
      <c r="I374" s="190"/>
      <c r="J374" s="189"/>
    </row>
    <row r="375" spans="1:10">
      <c r="A375" s="71"/>
      <c r="B375" s="71"/>
      <c r="C375" s="71"/>
      <c r="D375" s="67"/>
      <c r="E375" s="69"/>
      <c r="F375" s="131" t="s">
        <v>783</v>
      </c>
      <c r="G375" s="40"/>
      <c r="H375" s="95"/>
      <c r="I375" s="198"/>
      <c r="J375" s="189"/>
    </row>
    <row r="376" spans="1:10">
      <c r="A376" s="71"/>
      <c r="B376" s="71"/>
      <c r="C376" s="71"/>
      <c r="D376" s="67"/>
      <c r="E376" s="69"/>
      <c r="F376" s="119" t="s">
        <v>840</v>
      </c>
      <c r="G376" s="40"/>
      <c r="H376" s="95"/>
      <c r="I376" s="198"/>
      <c r="J376" s="189"/>
    </row>
    <row r="377" spans="1:10">
      <c r="A377" s="71"/>
      <c r="B377" s="71"/>
      <c r="C377" s="71"/>
      <c r="D377" s="7">
        <v>1</v>
      </c>
      <c r="E377" s="69"/>
      <c r="F377" s="31" t="s">
        <v>841</v>
      </c>
      <c r="G377" s="74" t="s">
        <v>737</v>
      </c>
      <c r="H377" s="73">
        <v>45</v>
      </c>
      <c r="I377" s="191"/>
      <c r="J377" s="192" t="str">
        <f>IF(H377*I377=0,"",H377*I377)</f>
        <v/>
      </c>
    </row>
    <row r="378" spans="1:10">
      <c r="A378" s="71"/>
      <c r="B378" s="71"/>
      <c r="C378" s="71"/>
      <c r="D378" s="7">
        <v>2</v>
      </c>
      <c r="E378" s="69"/>
      <c r="F378" s="31" t="s">
        <v>842</v>
      </c>
      <c r="G378" s="117" t="s">
        <v>737</v>
      </c>
      <c r="H378" s="127">
        <v>20</v>
      </c>
      <c r="I378" s="199"/>
      <c r="J378" s="192" t="str">
        <f>IF(H378*I378=0,"",H378*I378)</f>
        <v/>
      </c>
    </row>
    <row r="379" spans="1:10" ht="51">
      <c r="A379" s="79"/>
      <c r="B379" s="6"/>
      <c r="C379" s="6"/>
      <c r="D379" s="7"/>
      <c r="E379" s="69"/>
      <c r="F379" s="119" t="s">
        <v>843</v>
      </c>
      <c r="G379" s="30"/>
      <c r="H379" s="78"/>
      <c r="I379" s="190"/>
      <c r="J379" s="189"/>
    </row>
    <row r="380" spans="1:10">
      <c r="A380" s="71"/>
      <c r="B380" s="71"/>
      <c r="C380" s="71"/>
      <c r="D380" s="7">
        <v>3</v>
      </c>
      <c r="E380" s="69"/>
      <c r="F380" s="31" t="s">
        <v>844</v>
      </c>
      <c r="G380" s="74" t="s">
        <v>737</v>
      </c>
      <c r="H380" s="73">
        <v>80</v>
      </c>
      <c r="I380" s="191"/>
      <c r="J380" s="192" t="str">
        <f t="shared" ref="J380:J389" si="2">IF(H380*I380=0,"",H380*I380)</f>
        <v/>
      </c>
    </row>
    <row r="381" spans="1:10">
      <c r="A381" s="71"/>
      <c r="B381" s="71"/>
      <c r="C381" s="71"/>
      <c r="D381" s="7">
        <v>4</v>
      </c>
      <c r="E381" s="69"/>
      <c r="F381" s="31" t="s">
        <v>845</v>
      </c>
      <c r="G381" s="117" t="s">
        <v>737</v>
      </c>
      <c r="H381" s="127">
        <v>640</v>
      </c>
      <c r="I381" s="199"/>
      <c r="J381" s="192" t="str">
        <f t="shared" si="2"/>
        <v/>
      </c>
    </row>
    <row r="382" spans="1:10" ht="25.5">
      <c r="A382" s="71"/>
      <c r="B382" s="71"/>
      <c r="C382" s="71"/>
      <c r="D382" s="7">
        <v>5</v>
      </c>
      <c r="E382" s="69"/>
      <c r="F382" s="31" t="s">
        <v>846</v>
      </c>
      <c r="G382" s="117" t="s">
        <v>737</v>
      </c>
      <c r="H382" s="127">
        <v>1</v>
      </c>
      <c r="I382" s="199"/>
      <c r="J382" s="192" t="str">
        <f t="shared" si="2"/>
        <v/>
      </c>
    </row>
    <row r="383" spans="1:10">
      <c r="A383" s="71"/>
      <c r="B383" s="71"/>
      <c r="C383" s="71"/>
      <c r="D383" s="7">
        <v>6</v>
      </c>
      <c r="E383" s="69"/>
      <c r="F383" s="31" t="s">
        <v>847</v>
      </c>
      <c r="G383" s="117" t="s">
        <v>737</v>
      </c>
      <c r="H383" s="127">
        <v>765</v>
      </c>
      <c r="I383" s="199"/>
      <c r="J383" s="192" t="str">
        <f t="shared" si="2"/>
        <v/>
      </c>
    </row>
    <row r="384" spans="1:10" ht="25.5">
      <c r="A384" s="71"/>
      <c r="B384" s="71"/>
      <c r="C384" s="71"/>
      <c r="D384" s="7">
        <v>7</v>
      </c>
      <c r="E384" s="69"/>
      <c r="F384" s="31" t="s">
        <v>848</v>
      </c>
      <c r="G384" s="117" t="s">
        <v>737</v>
      </c>
      <c r="H384" s="127">
        <v>105</v>
      </c>
      <c r="I384" s="199"/>
      <c r="J384" s="192" t="str">
        <f t="shared" si="2"/>
        <v/>
      </c>
    </row>
    <row r="385" spans="1:10" ht="25.5">
      <c r="A385" s="71"/>
      <c r="B385" s="71"/>
      <c r="C385" s="71"/>
      <c r="D385" s="7">
        <v>8</v>
      </c>
      <c r="E385" s="69"/>
      <c r="F385" s="31" t="s">
        <v>849</v>
      </c>
      <c r="G385" s="117" t="s">
        <v>737</v>
      </c>
      <c r="H385" s="127">
        <v>50</v>
      </c>
      <c r="I385" s="199"/>
      <c r="J385" s="192" t="str">
        <f t="shared" si="2"/>
        <v/>
      </c>
    </row>
    <row r="386" spans="1:10">
      <c r="A386" s="71"/>
      <c r="B386" s="71"/>
      <c r="C386" s="71"/>
      <c r="D386" s="7">
        <v>9</v>
      </c>
      <c r="E386" s="69"/>
      <c r="F386" s="31" t="s">
        <v>850</v>
      </c>
      <c r="G386" s="117" t="s">
        <v>737</v>
      </c>
      <c r="H386" s="127">
        <v>80</v>
      </c>
      <c r="I386" s="199"/>
      <c r="J386" s="192" t="str">
        <f t="shared" si="2"/>
        <v/>
      </c>
    </row>
    <row r="387" spans="1:10" ht="25.5">
      <c r="A387" s="71"/>
      <c r="B387" s="71"/>
      <c r="C387" s="71"/>
      <c r="D387" s="7">
        <v>10</v>
      </c>
      <c r="E387" s="69"/>
      <c r="F387" s="31" t="s">
        <v>851</v>
      </c>
      <c r="G387" s="117" t="s">
        <v>737</v>
      </c>
      <c r="H387" s="127">
        <v>30</v>
      </c>
      <c r="I387" s="199"/>
      <c r="J387" s="192" t="str">
        <f t="shared" si="2"/>
        <v/>
      </c>
    </row>
    <row r="388" spans="1:10" ht="25.5">
      <c r="A388" s="71"/>
      <c r="B388" s="71"/>
      <c r="C388" s="71"/>
      <c r="D388" s="7">
        <v>11</v>
      </c>
      <c r="E388" s="69"/>
      <c r="F388" s="31" t="s">
        <v>852</v>
      </c>
      <c r="G388" s="117" t="s">
        <v>737</v>
      </c>
      <c r="H388" s="127">
        <v>125</v>
      </c>
      <c r="I388" s="199"/>
      <c r="J388" s="192" t="str">
        <f t="shared" si="2"/>
        <v/>
      </c>
    </row>
    <row r="389" spans="1:10">
      <c r="A389" s="71"/>
      <c r="B389" s="71"/>
      <c r="C389" s="71"/>
      <c r="D389" s="7">
        <v>12</v>
      </c>
      <c r="E389" s="69"/>
      <c r="F389" s="31" t="s">
        <v>853</v>
      </c>
      <c r="G389" s="117" t="s">
        <v>737</v>
      </c>
      <c r="H389" s="127">
        <v>47</v>
      </c>
      <c r="I389" s="199"/>
      <c r="J389" s="192" t="str">
        <f t="shared" si="2"/>
        <v/>
      </c>
    </row>
    <row r="390" spans="1:10">
      <c r="A390" s="71"/>
      <c r="B390" s="71"/>
      <c r="C390" s="71"/>
      <c r="D390" s="67"/>
      <c r="E390" s="69"/>
      <c r="F390" s="119" t="s">
        <v>854</v>
      </c>
      <c r="G390" s="40"/>
      <c r="H390" s="95"/>
      <c r="I390" s="198"/>
      <c r="J390" s="189"/>
    </row>
    <row r="391" spans="1:10" ht="25.5">
      <c r="A391" s="71"/>
      <c r="B391" s="71"/>
      <c r="C391" s="71"/>
      <c r="D391" s="7">
        <v>13</v>
      </c>
      <c r="E391" s="69"/>
      <c r="F391" s="31" t="s">
        <v>852</v>
      </c>
      <c r="G391" s="74" t="s">
        <v>737</v>
      </c>
      <c r="H391" s="73">
        <v>105</v>
      </c>
      <c r="I391" s="191"/>
      <c r="J391" s="192" t="str">
        <f>IF(H391*I391=0,"",H391*I391)</f>
        <v/>
      </c>
    </row>
    <row r="392" spans="1:10">
      <c r="A392" s="67"/>
      <c r="B392" s="67"/>
      <c r="C392" s="67"/>
      <c r="D392" s="67"/>
      <c r="E392" s="66"/>
      <c r="F392" s="65"/>
      <c r="G392" s="38"/>
      <c r="H392" s="64"/>
      <c r="I392" s="193"/>
      <c r="J392" s="194"/>
    </row>
    <row r="393" spans="1:10">
      <c r="A393" s="70" t="s">
        <v>546</v>
      </c>
      <c r="B393" s="70">
        <v>4</v>
      </c>
      <c r="C393" s="6">
        <v>2</v>
      </c>
      <c r="D393" s="7"/>
      <c r="E393" s="98"/>
      <c r="F393" s="104" t="s">
        <v>855</v>
      </c>
      <c r="G393" s="30"/>
      <c r="H393" s="78"/>
      <c r="I393" s="190"/>
      <c r="J393" s="189" t="s">
        <v>635</v>
      </c>
    </row>
    <row r="394" spans="1:10" ht="25.5">
      <c r="A394" s="70"/>
      <c r="B394" s="70"/>
      <c r="C394" s="6"/>
      <c r="D394" s="7"/>
      <c r="E394" s="98"/>
      <c r="F394" s="31" t="s">
        <v>856</v>
      </c>
      <c r="G394" s="30"/>
      <c r="H394" s="78"/>
      <c r="I394" s="190"/>
      <c r="J394" s="189" t="s">
        <v>635</v>
      </c>
    </row>
    <row r="395" spans="1:10" ht="25.5">
      <c r="A395" s="70"/>
      <c r="B395" s="70"/>
      <c r="C395" s="6"/>
      <c r="D395" s="7"/>
      <c r="E395" s="98"/>
      <c r="F395" s="31" t="s">
        <v>857</v>
      </c>
      <c r="G395" s="30"/>
      <c r="H395" s="78"/>
      <c r="I395" s="190"/>
      <c r="J395" s="189" t="s">
        <v>635</v>
      </c>
    </row>
    <row r="396" spans="1:10" ht="25.5">
      <c r="A396" s="70"/>
      <c r="B396" s="70"/>
      <c r="C396" s="6"/>
      <c r="D396" s="7"/>
      <c r="E396" s="98"/>
      <c r="F396" s="31" t="s">
        <v>858</v>
      </c>
      <c r="G396" s="30"/>
      <c r="H396" s="78"/>
      <c r="I396" s="190"/>
      <c r="J396" s="189" t="s">
        <v>635</v>
      </c>
    </row>
    <row r="397" spans="1:10" ht="38.25">
      <c r="A397" s="70"/>
      <c r="B397" s="70"/>
      <c r="C397" s="6"/>
      <c r="D397" s="7"/>
      <c r="E397" s="98"/>
      <c r="F397" s="31" t="s">
        <v>859</v>
      </c>
      <c r="G397" s="30"/>
      <c r="H397" s="78"/>
      <c r="I397" s="190"/>
      <c r="J397" s="189" t="s">
        <v>635</v>
      </c>
    </row>
    <row r="398" spans="1:10">
      <c r="A398" s="70"/>
      <c r="B398" s="70"/>
      <c r="C398" s="6"/>
      <c r="D398" s="7"/>
      <c r="E398" s="98"/>
      <c r="F398" s="31" t="s">
        <v>860</v>
      </c>
      <c r="G398" s="30"/>
      <c r="H398" s="78"/>
      <c r="I398" s="190"/>
      <c r="J398" s="189" t="s">
        <v>635</v>
      </c>
    </row>
    <row r="399" spans="1:10">
      <c r="A399" s="70"/>
      <c r="B399" s="70"/>
      <c r="C399" s="6"/>
      <c r="D399" s="7">
        <v>1</v>
      </c>
      <c r="E399" s="98"/>
      <c r="F399" s="31" t="s">
        <v>861</v>
      </c>
      <c r="G399" s="74" t="s">
        <v>664</v>
      </c>
      <c r="H399" s="102">
        <v>3</v>
      </c>
      <c r="I399" s="192"/>
      <c r="J399" s="192" t="str">
        <f t="shared" ref="J399:J408" si="3">IF(H399*I399=0,"",H399*I399)</f>
        <v/>
      </c>
    </row>
    <row r="400" spans="1:10" ht="25.5">
      <c r="A400" s="70"/>
      <c r="B400" s="70"/>
      <c r="C400" s="6"/>
      <c r="D400" s="7">
        <v>2</v>
      </c>
      <c r="E400" s="98"/>
      <c r="F400" s="31" t="s">
        <v>862</v>
      </c>
      <c r="G400" s="117" t="s">
        <v>664</v>
      </c>
      <c r="H400" s="132">
        <v>7</v>
      </c>
      <c r="I400" s="205"/>
      <c r="J400" s="192" t="str">
        <f t="shared" si="3"/>
        <v/>
      </c>
    </row>
    <row r="401" spans="1:10" ht="25.5">
      <c r="A401" s="70"/>
      <c r="B401" s="70"/>
      <c r="C401" s="6"/>
      <c r="D401" s="7">
        <v>3</v>
      </c>
      <c r="E401" s="98"/>
      <c r="F401" s="31" t="s">
        <v>863</v>
      </c>
      <c r="G401" s="117" t="s">
        <v>664</v>
      </c>
      <c r="H401" s="132">
        <v>7</v>
      </c>
      <c r="I401" s="205"/>
      <c r="J401" s="192" t="str">
        <f t="shared" si="3"/>
        <v/>
      </c>
    </row>
    <row r="402" spans="1:10">
      <c r="A402" s="70"/>
      <c r="B402" s="70"/>
      <c r="C402" s="6"/>
      <c r="D402" s="7">
        <v>4</v>
      </c>
      <c r="E402" s="98"/>
      <c r="F402" s="31" t="s">
        <v>864</v>
      </c>
      <c r="G402" s="117" t="s">
        <v>664</v>
      </c>
      <c r="H402" s="132">
        <v>1</v>
      </c>
      <c r="I402" s="205"/>
      <c r="J402" s="192" t="str">
        <f t="shared" si="3"/>
        <v/>
      </c>
    </row>
    <row r="403" spans="1:10" ht="51">
      <c r="A403" s="70"/>
      <c r="B403" s="70"/>
      <c r="C403" s="6"/>
      <c r="D403" s="7">
        <v>5</v>
      </c>
      <c r="E403" s="98"/>
      <c r="F403" s="31" t="s">
        <v>865</v>
      </c>
      <c r="G403" s="117" t="s">
        <v>664</v>
      </c>
      <c r="H403" s="132">
        <v>4</v>
      </c>
      <c r="I403" s="205"/>
      <c r="J403" s="192" t="str">
        <f t="shared" si="3"/>
        <v/>
      </c>
    </row>
    <row r="404" spans="1:10" ht="25.5">
      <c r="A404" s="70"/>
      <c r="B404" s="70"/>
      <c r="C404" s="6"/>
      <c r="D404" s="7">
        <v>6</v>
      </c>
      <c r="E404" s="98"/>
      <c r="F404" s="31" t="s">
        <v>866</v>
      </c>
      <c r="G404" s="117" t="s">
        <v>664</v>
      </c>
      <c r="H404" s="132">
        <v>2</v>
      </c>
      <c r="I404" s="205"/>
      <c r="J404" s="192" t="str">
        <f t="shared" si="3"/>
        <v/>
      </c>
    </row>
    <row r="405" spans="1:10" ht="25.5">
      <c r="A405" s="70"/>
      <c r="B405" s="70"/>
      <c r="C405" s="6"/>
      <c r="D405" s="7">
        <v>7</v>
      </c>
      <c r="E405" s="98"/>
      <c r="F405" s="31" t="s">
        <v>867</v>
      </c>
      <c r="G405" s="117" t="s">
        <v>664</v>
      </c>
      <c r="H405" s="132">
        <v>1</v>
      </c>
      <c r="I405" s="205"/>
      <c r="J405" s="192" t="str">
        <f t="shared" si="3"/>
        <v/>
      </c>
    </row>
    <row r="406" spans="1:10" ht="38.25">
      <c r="A406" s="70"/>
      <c r="B406" s="70"/>
      <c r="C406" s="6"/>
      <c r="D406" s="7">
        <v>8</v>
      </c>
      <c r="E406" s="98"/>
      <c r="F406" s="31" t="s">
        <v>868</v>
      </c>
      <c r="G406" s="117" t="s">
        <v>664</v>
      </c>
      <c r="H406" s="132">
        <v>3</v>
      </c>
      <c r="I406" s="205"/>
      <c r="J406" s="192" t="str">
        <f t="shared" si="3"/>
        <v/>
      </c>
    </row>
    <row r="407" spans="1:10" ht="38.25">
      <c r="A407" s="70"/>
      <c r="B407" s="70"/>
      <c r="C407" s="6"/>
      <c r="D407" s="7">
        <v>9</v>
      </c>
      <c r="E407" s="98"/>
      <c r="F407" s="31" t="s">
        <v>869</v>
      </c>
      <c r="G407" s="117" t="s">
        <v>664</v>
      </c>
      <c r="H407" s="132">
        <v>2</v>
      </c>
      <c r="I407" s="205"/>
      <c r="J407" s="192" t="str">
        <f t="shared" si="3"/>
        <v/>
      </c>
    </row>
    <row r="408" spans="1:10" ht="25.5">
      <c r="A408" s="70"/>
      <c r="B408" s="70"/>
      <c r="C408" s="6"/>
      <c r="D408" s="7">
        <v>10</v>
      </c>
      <c r="E408" s="98"/>
      <c r="F408" s="31" t="s">
        <v>870</v>
      </c>
      <c r="G408" s="117" t="s">
        <v>664</v>
      </c>
      <c r="H408" s="132">
        <v>30</v>
      </c>
      <c r="I408" s="205"/>
      <c r="J408" s="192" t="str">
        <f t="shared" si="3"/>
        <v/>
      </c>
    </row>
    <row r="409" spans="1:10">
      <c r="A409" s="71"/>
      <c r="B409" s="71"/>
      <c r="C409" s="71"/>
      <c r="D409" s="67"/>
      <c r="E409" s="69"/>
      <c r="F409" s="31"/>
      <c r="G409" s="30"/>
      <c r="H409" s="68"/>
      <c r="I409" s="190"/>
      <c r="J409" s="189"/>
    </row>
    <row r="410" spans="1:10">
      <c r="A410" s="70" t="s">
        <v>546</v>
      </c>
      <c r="B410" s="70">
        <v>4</v>
      </c>
      <c r="C410" s="6">
        <v>3</v>
      </c>
      <c r="D410" s="7"/>
      <c r="E410" s="69"/>
      <c r="F410" s="104" t="s">
        <v>871</v>
      </c>
      <c r="G410" s="30"/>
      <c r="H410" s="78"/>
      <c r="I410" s="190"/>
      <c r="J410" s="189" t="s">
        <v>635</v>
      </c>
    </row>
    <row r="411" spans="1:10" ht="25.5">
      <c r="A411" s="70"/>
      <c r="B411" s="70"/>
      <c r="C411" s="6"/>
      <c r="D411" s="7"/>
      <c r="E411" s="69"/>
      <c r="F411" s="31" t="s">
        <v>872</v>
      </c>
      <c r="G411" s="30"/>
      <c r="H411" s="78"/>
      <c r="I411" s="190"/>
      <c r="J411" s="189" t="s">
        <v>635</v>
      </c>
    </row>
    <row r="412" spans="1:10">
      <c r="A412" s="70"/>
      <c r="B412" s="70"/>
      <c r="C412" s="6"/>
      <c r="D412" s="7"/>
      <c r="E412" s="69"/>
      <c r="F412" s="31" t="s">
        <v>873</v>
      </c>
      <c r="G412" s="30"/>
      <c r="H412" s="78"/>
      <c r="I412" s="190"/>
      <c r="J412" s="189" t="s">
        <v>635</v>
      </c>
    </row>
    <row r="413" spans="1:10">
      <c r="A413" s="70"/>
      <c r="B413" s="70"/>
      <c r="C413" s="6"/>
      <c r="D413" s="7"/>
      <c r="E413" s="69"/>
      <c r="F413" s="31" t="s">
        <v>874</v>
      </c>
      <c r="G413" s="30"/>
      <c r="H413" s="78"/>
      <c r="I413" s="190"/>
      <c r="J413" s="189" t="s">
        <v>635</v>
      </c>
    </row>
    <row r="414" spans="1:10">
      <c r="A414" s="70"/>
      <c r="B414" s="70"/>
      <c r="C414" s="6"/>
      <c r="D414" s="7"/>
      <c r="E414" s="69"/>
      <c r="F414" s="31" t="s">
        <v>875</v>
      </c>
      <c r="G414" s="74" t="s">
        <v>664</v>
      </c>
      <c r="H414" s="102">
        <v>1</v>
      </c>
      <c r="I414" s="192"/>
      <c r="J414" s="192" t="str">
        <f>IF(H414*I414=0,"",H414*I414)</f>
        <v/>
      </c>
    </row>
    <row r="415" spans="1:10">
      <c r="A415" s="71"/>
      <c r="B415" s="71"/>
      <c r="C415" s="71"/>
      <c r="D415" s="67"/>
      <c r="E415" s="69"/>
      <c r="F415" s="31"/>
      <c r="G415" s="30"/>
      <c r="H415" s="68"/>
      <c r="I415" s="190"/>
      <c r="J415" s="189"/>
    </row>
    <row r="416" spans="1:10">
      <c r="A416" s="70" t="s">
        <v>546</v>
      </c>
      <c r="B416" s="70">
        <v>4</v>
      </c>
      <c r="C416" s="6">
        <v>4</v>
      </c>
      <c r="D416" s="7"/>
      <c r="E416" s="69"/>
      <c r="F416" s="128" t="s">
        <v>876</v>
      </c>
      <c r="H416" s="28"/>
      <c r="I416" s="195"/>
      <c r="J416" s="195"/>
    </row>
    <row r="417" spans="1:10" ht="25.5">
      <c r="A417" s="70"/>
      <c r="B417" s="70"/>
      <c r="C417" s="6"/>
      <c r="D417" s="7"/>
      <c r="E417" s="69"/>
      <c r="F417" s="31" t="s">
        <v>830</v>
      </c>
      <c r="G417" s="30"/>
      <c r="H417" s="78"/>
      <c r="I417" s="190"/>
      <c r="J417" s="189"/>
    </row>
    <row r="418" spans="1:10">
      <c r="A418" s="70"/>
      <c r="B418" s="70"/>
      <c r="C418" s="6"/>
      <c r="D418" s="7"/>
      <c r="E418" s="69"/>
      <c r="F418" s="31" t="s">
        <v>831</v>
      </c>
      <c r="G418" s="30"/>
      <c r="H418" s="78"/>
      <c r="I418" s="190"/>
      <c r="J418" s="189"/>
    </row>
    <row r="419" spans="1:10" ht="38.25">
      <c r="A419" s="70"/>
      <c r="B419" s="70"/>
      <c r="C419" s="6"/>
      <c r="D419" s="7"/>
      <c r="E419" s="69"/>
      <c r="F419" s="31" t="s">
        <v>877</v>
      </c>
      <c r="G419" s="30"/>
      <c r="H419" s="78"/>
      <c r="I419" s="190"/>
      <c r="J419" s="189"/>
    </row>
    <row r="420" spans="1:10">
      <c r="A420" s="70"/>
      <c r="B420" s="70"/>
      <c r="C420" s="6"/>
      <c r="D420" s="7"/>
      <c r="E420" s="69"/>
      <c r="F420" s="31" t="s">
        <v>878</v>
      </c>
      <c r="G420" s="30"/>
      <c r="H420" s="78"/>
      <c r="I420" s="190"/>
      <c r="J420" s="189"/>
    </row>
    <row r="421" spans="1:10">
      <c r="A421" s="70"/>
      <c r="B421" s="70"/>
      <c r="C421" s="6"/>
      <c r="D421" s="7"/>
      <c r="E421" s="69"/>
      <c r="F421" s="31" t="s">
        <v>879</v>
      </c>
      <c r="G421" s="30"/>
      <c r="H421" s="78"/>
      <c r="I421" s="190"/>
      <c r="J421" s="189"/>
    </row>
    <row r="422" spans="1:10">
      <c r="A422" s="70"/>
      <c r="B422" s="70"/>
      <c r="C422" s="6"/>
      <c r="D422" s="7"/>
      <c r="E422" s="69"/>
      <c r="F422" s="31" t="s">
        <v>880</v>
      </c>
      <c r="G422" s="30"/>
      <c r="H422" s="78"/>
      <c r="I422" s="190"/>
      <c r="J422" s="189"/>
    </row>
    <row r="423" spans="1:10" ht="25.5">
      <c r="A423" s="70"/>
      <c r="B423" s="70"/>
      <c r="C423" s="6"/>
      <c r="D423" s="7"/>
      <c r="E423" s="69"/>
      <c r="F423" s="31" t="s">
        <v>881</v>
      </c>
      <c r="G423" s="30"/>
      <c r="H423" s="78"/>
      <c r="I423" s="190"/>
      <c r="J423" s="189"/>
    </row>
    <row r="424" spans="1:10" ht="38.25">
      <c r="A424" s="70"/>
      <c r="B424" s="70"/>
      <c r="C424" s="6"/>
      <c r="D424" s="7"/>
      <c r="E424" s="69"/>
      <c r="F424" s="31" t="s">
        <v>882</v>
      </c>
      <c r="G424" s="30"/>
      <c r="H424" s="78"/>
      <c r="I424" s="190"/>
      <c r="J424" s="189"/>
    </row>
    <row r="425" spans="1:10" ht="38.25">
      <c r="A425" s="70"/>
      <c r="B425" s="70"/>
      <c r="C425" s="6"/>
      <c r="D425" s="7"/>
      <c r="E425" s="69"/>
      <c r="F425" s="31" t="s">
        <v>883</v>
      </c>
      <c r="G425" s="30"/>
      <c r="H425" s="78"/>
      <c r="I425" s="190"/>
      <c r="J425" s="189"/>
    </row>
    <row r="426" spans="1:10">
      <c r="A426" s="71"/>
      <c r="B426" s="71"/>
      <c r="C426" s="71"/>
      <c r="D426" s="67"/>
      <c r="E426" s="69"/>
      <c r="F426" s="131" t="s">
        <v>783</v>
      </c>
      <c r="G426" s="40"/>
      <c r="H426" s="95"/>
      <c r="I426" s="198"/>
      <c r="J426" s="189"/>
    </row>
    <row r="427" spans="1:10">
      <c r="A427" s="71"/>
      <c r="B427" s="71"/>
      <c r="C427" s="71"/>
      <c r="D427" s="67"/>
      <c r="E427" s="69"/>
      <c r="F427" s="114" t="s">
        <v>884</v>
      </c>
      <c r="G427" s="40"/>
      <c r="H427" s="95"/>
      <c r="I427" s="198"/>
      <c r="J427" s="189"/>
    </row>
    <row r="428" spans="1:10" ht="25.5">
      <c r="A428" s="71"/>
      <c r="B428" s="71"/>
      <c r="C428" s="71"/>
      <c r="D428" s="7"/>
      <c r="E428" s="69"/>
      <c r="F428" s="119" t="s">
        <v>885</v>
      </c>
      <c r="G428" s="40"/>
      <c r="H428" s="95"/>
      <c r="I428" s="198"/>
      <c r="J428" s="189"/>
    </row>
    <row r="429" spans="1:10" ht="25.5">
      <c r="A429" s="71"/>
      <c r="B429" s="71"/>
      <c r="C429" s="71"/>
      <c r="D429" s="7">
        <v>1</v>
      </c>
      <c r="E429" s="69"/>
      <c r="F429" s="31" t="s">
        <v>886</v>
      </c>
      <c r="G429" s="30" t="s">
        <v>737</v>
      </c>
      <c r="H429" s="78">
        <v>50</v>
      </c>
      <c r="I429" s="190"/>
      <c r="J429" s="192" t="str">
        <f>IF(H429*I429=0,"",H429*I429)</f>
        <v/>
      </c>
    </row>
    <row r="430" spans="1:10">
      <c r="A430" s="71"/>
      <c r="B430" s="71"/>
      <c r="C430" s="71"/>
      <c r="D430" s="7"/>
      <c r="E430" s="69"/>
      <c r="F430" s="114" t="s">
        <v>887</v>
      </c>
      <c r="G430" s="129"/>
      <c r="H430" s="130"/>
      <c r="I430" s="206"/>
      <c r="J430" s="189"/>
    </row>
    <row r="431" spans="1:10">
      <c r="A431" s="71"/>
      <c r="B431" s="71"/>
      <c r="C431" s="71"/>
      <c r="D431" s="7">
        <v>2</v>
      </c>
      <c r="E431" s="69"/>
      <c r="F431" s="31" t="s">
        <v>888</v>
      </c>
      <c r="G431" s="74" t="s">
        <v>737</v>
      </c>
      <c r="H431" s="73">
        <v>350</v>
      </c>
      <c r="I431" s="191"/>
      <c r="J431" s="192" t="str">
        <f>IF(H431*I431=0,"",H431*I431)</f>
        <v/>
      </c>
    </row>
    <row r="432" spans="1:10">
      <c r="A432" s="71"/>
      <c r="B432" s="71"/>
      <c r="C432" s="71"/>
      <c r="D432" s="7"/>
      <c r="E432" s="69"/>
      <c r="F432" s="114" t="s">
        <v>889</v>
      </c>
      <c r="G432" s="40"/>
      <c r="H432" s="95"/>
      <c r="I432" s="198"/>
      <c r="J432" s="189"/>
    </row>
    <row r="433" spans="1:10" ht="25.5">
      <c r="A433" s="71"/>
      <c r="B433" s="71"/>
      <c r="C433" s="71"/>
      <c r="D433" s="7">
        <v>3</v>
      </c>
      <c r="E433" s="69"/>
      <c r="F433" s="31" t="s">
        <v>890</v>
      </c>
      <c r="G433" s="74" t="s">
        <v>737</v>
      </c>
      <c r="H433" s="73">
        <v>55</v>
      </c>
      <c r="I433" s="191"/>
      <c r="J433" s="192" t="str">
        <f>IF(H433*I433=0,"",H433*I433)</f>
        <v/>
      </c>
    </row>
    <row r="434" spans="1:10">
      <c r="A434" s="71"/>
      <c r="B434" s="71"/>
      <c r="C434" s="71"/>
      <c r="D434" s="7"/>
      <c r="E434" s="69"/>
      <c r="F434" s="114" t="s">
        <v>891</v>
      </c>
      <c r="G434" s="40"/>
      <c r="H434" s="95"/>
      <c r="I434" s="198"/>
      <c r="J434" s="189"/>
    </row>
    <row r="435" spans="1:10" ht="25.5">
      <c r="A435" s="71"/>
      <c r="B435" s="71"/>
      <c r="C435" s="71"/>
      <c r="D435" s="7">
        <v>4</v>
      </c>
      <c r="E435" s="69"/>
      <c r="F435" s="31" t="s">
        <v>892</v>
      </c>
      <c r="G435" s="74" t="s">
        <v>737</v>
      </c>
      <c r="H435" s="73">
        <v>140</v>
      </c>
      <c r="I435" s="191"/>
      <c r="J435" s="192" t="str">
        <f>IF(H435*I435=0,"",H435*I435)</f>
        <v/>
      </c>
    </row>
    <row r="436" spans="1:10">
      <c r="A436" s="71"/>
      <c r="B436" s="71"/>
      <c r="C436" s="71"/>
      <c r="D436" s="7">
        <v>5</v>
      </c>
      <c r="E436" s="69"/>
      <c r="F436" s="31" t="s">
        <v>893</v>
      </c>
      <c r="G436" s="74" t="s">
        <v>737</v>
      </c>
      <c r="H436" s="73">
        <v>140</v>
      </c>
      <c r="I436" s="191"/>
      <c r="J436" s="192" t="str">
        <f>IF(H436*I436=0,"",H436*I436)</f>
        <v/>
      </c>
    </row>
    <row r="437" spans="1:10">
      <c r="A437" s="71"/>
      <c r="B437" s="71"/>
      <c r="C437" s="71"/>
      <c r="D437" s="7"/>
      <c r="E437" s="69"/>
      <c r="F437" s="114" t="s">
        <v>894</v>
      </c>
      <c r="G437" s="40"/>
      <c r="H437" s="95"/>
      <c r="I437" s="198"/>
      <c r="J437" s="189"/>
    </row>
    <row r="438" spans="1:10">
      <c r="A438" s="71"/>
      <c r="B438" s="71"/>
      <c r="C438" s="71"/>
      <c r="D438" s="7">
        <v>6</v>
      </c>
      <c r="E438" s="69"/>
      <c r="F438" s="31" t="s">
        <v>895</v>
      </c>
      <c r="G438" s="74" t="s">
        <v>664</v>
      </c>
      <c r="H438" s="73">
        <v>215</v>
      </c>
      <c r="I438" s="191"/>
      <c r="J438" s="192" t="str">
        <f>IF(H438*I438=0,"",H438*I438)</f>
        <v/>
      </c>
    </row>
    <row r="439" spans="1:10">
      <c r="A439" s="67"/>
      <c r="B439" s="67"/>
      <c r="C439" s="67"/>
      <c r="D439" s="67"/>
      <c r="E439" s="66"/>
      <c r="F439" s="65"/>
      <c r="G439" s="38"/>
      <c r="H439" s="64"/>
      <c r="I439" s="193"/>
      <c r="J439" s="194"/>
    </row>
    <row r="440" spans="1:10">
      <c r="A440" s="70" t="s">
        <v>546</v>
      </c>
      <c r="B440" s="70">
        <v>4</v>
      </c>
      <c r="C440" s="6">
        <v>5</v>
      </c>
      <c r="D440" s="7"/>
      <c r="E440" s="69"/>
      <c r="F440" s="128" t="s">
        <v>896</v>
      </c>
      <c r="H440" s="28"/>
      <c r="I440" s="195"/>
      <c r="J440" s="195"/>
    </row>
    <row r="441" spans="1:10" ht="25.5">
      <c r="A441" s="70"/>
      <c r="B441" s="70"/>
      <c r="C441" s="6"/>
      <c r="D441" s="7"/>
      <c r="E441" s="69"/>
      <c r="F441" s="31" t="s">
        <v>830</v>
      </c>
      <c r="G441" s="30"/>
      <c r="H441" s="78"/>
      <c r="I441" s="190"/>
      <c r="J441" s="189"/>
    </row>
    <row r="442" spans="1:10">
      <c r="A442" s="71"/>
      <c r="B442" s="71"/>
      <c r="C442" s="71"/>
      <c r="D442" s="67"/>
      <c r="E442" s="69"/>
      <c r="F442" s="31" t="s">
        <v>831</v>
      </c>
      <c r="G442" s="40"/>
      <c r="H442" s="95"/>
      <c r="I442" s="198"/>
      <c r="J442" s="189"/>
    </row>
    <row r="443" spans="1:10" ht="25.5">
      <c r="A443" s="70"/>
      <c r="B443" s="70"/>
      <c r="C443" s="6"/>
      <c r="D443" s="7"/>
      <c r="E443" s="69"/>
      <c r="F443" s="31" t="s">
        <v>897</v>
      </c>
      <c r="G443" s="30"/>
      <c r="H443" s="78"/>
      <c r="I443" s="190"/>
      <c r="J443" s="189"/>
    </row>
    <row r="444" spans="1:10" ht="38.25">
      <c r="A444" s="70"/>
      <c r="B444" s="70"/>
      <c r="C444" s="6"/>
      <c r="D444" s="7"/>
      <c r="E444" s="69"/>
      <c r="F444" s="31" t="s">
        <v>898</v>
      </c>
      <c r="G444" s="30"/>
      <c r="H444" s="78"/>
      <c r="I444" s="190"/>
      <c r="J444" s="189"/>
    </row>
    <row r="445" spans="1:10" ht="38.25">
      <c r="A445" s="70"/>
      <c r="B445" s="70"/>
      <c r="C445" s="6"/>
      <c r="D445" s="7"/>
      <c r="E445" s="69"/>
      <c r="F445" s="31" t="s">
        <v>899</v>
      </c>
      <c r="G445" s="30"/>
      <c r="H445" s="78"/>
      <c r="I445" s="190"/>
      <c r="J445" s="189"/>
    </row>
    <row r="446" spans="1:10" ht="63.75">
      <c r="A446" s="70"/>
      <c r="B446" s="70"/>
      <c r="C446" s="6"/>
      <c r="D446" s="7"/>
      <c r="E446" s="69"/>
      <c r="F446" s="31" t="s">
        <v>900</v>
      </c>
      <c r="G446" s="30"/>
      <c r="H446" s="78"/>
      <c r="I446" s="190"/>
      <c r="J446" s="189"/>
    </row>
    <row r="447" spans="1:10" ht="38.25">
      <c r="A447" s="71"/>
      <c r="B447" s="71"/>
      <c r="C447" s="71"/>
      <c r="D447" s="67"/>
      <c r="E447" s="69"/>
      <c r="F447" s="31" t="s">
        <v>901</v>
      </c>
      <c r="G447" s="40"/>
      <c r="H447" s="95"/>
      <c r="I447" s="198"/>
      <c r="J447" s="189"/>
    </row>
    <row r="448" spans="1:10" ht="38.25">
      <c r="A448" s="71"/>
      <c r="B448" s="71"/>
      <c r="C448" s="71"/>
      <c r="D448" s="67"/>
      <c r="E448" s="69"/>
      <c r="F448" s="31" t="s">
        <v>902</v>
      </c>
      <c r="G448" s="40"/>
      <c r="H448" s="95"/>
      <c r="I448" s="198"/>
      <c r="J448" s="189"/>
    </row>
    <row r="449" spans="1:10">
      <c r="A449" s="71"/>
      <c r="B449" s="71"/>
      <c r="C449" s="71"/>
      <c r="D449" s="67"/>
      <c r="E449" s="69"/>
      <c r="F449" s="96" t="s">
        <v>783</v>
      </c>
      <c r="G449" s="40"/>
      <c r="H449" s="95"/>
      <c r="I449" s="198"/>
      <c r="J449" s="189"/>
    </row>
    <row r="450" spans="1:10" ht="25.5">
      <c r="A450" s="71"/>
      <c r="B450" s="71"/>
      <c r="C450" s="71"/>
      <c r="D450" s="7">
        <v>1</v>
      </c>
      <c r="E450" s="69"/>
      <c r="F450" s="90" t="s">
        <v>903</v>
      </c>
      <c r="G450" s="30" t="s">
        <v>737</v>
      </c>
      <c r="H450" s="78">
        <v>537</v>
      </c>
      <c r="I450" s="190"/>
      <c r="J450" s="192" t="str">
        <f>IF(H450*I450=0,"",H450*I450)</f>
        <v/>
      </c>
    </row>
    <row r="451" spans="1:10" ht="25.5">
      <c r="A451" s="70"/>
      <c r="B451" s="70"/>
      <c r="C451" s="6"/>
      <c r="D451" s="7">
        <v>2</v>
      </c>
      <c r="E451" s="98"/>
      <c r="F451" s="90" t="s">
        <v>904</v>
      </c>
      <c r="G451" s="117" t="s">
        <v>737</v>
      </c>
      <c r="H451" s="127">
        <v>25</v>
      </c>
      <c r="I451" s="199"/>
      <c r="J451" s="192" t="str">
        <f>IF(H451*I451=0,"",H451*I451)</f>
        <v/>
      </c>
    </row>
    <row r="452" spans="1:10">
      <c r="A452" s="67"/>
      <c r="B452" s="67"/>
      <c r="C452" s="67"/>
      <c r="D452" s="67"/>
      <c r="E452" s="66"/>
      <c r="F452" s="65"/>
      <c r="G452" s="38"/>
      <c r="H452" s="64"/>
      <c r="I452" s="193"/>
      <c r="J452" s="194"/>
    </row>
    <row r="453" spans="1:10" ht="15.75" thickBot="1">
      <c r="A453" s="67"/>
      <c r="B453" s="67"/>
      <c r="C453" s="67"/>
      <c r="D453" s="67"/>
      <c r="E453" s="66"/>
      <c r="F453" s="65"/>
      <c r="G453" s="38"/>
      <c r="H453" s="64"/>
      <c r="I453" s="193"/>
      <c r="J453" s="194"/>
    </row>
    <row r="454" spans="1:10" ht="35.1" customHeight="1" thickTop="1" thickBot="1">
      <c r="A454" s="63" t="s">
        <v>546</v>
      </c>
      <c r="B454" s="13">
        <v>4</v>
      </c>
      <c r="C454" s="47"/>
      <c r="D454" s="43"/>
      <c r="E454" s="48"/>
      <c r="F454" s="47" t="s">
        <v>553</v>
      </c>
      <c r="G454" s="62"/>
      <c r="H454" s="61"/>
      <c r="I454" s="200"/>
      <c r="J454" s="201" t="str">
        <f>IF(SUM(J364:J453)=0,"",SUM(J364:J453))</f>
        <v/>
      </c>
    </row>
    <row r="455" spans="1:10" ht="15.75" thickTop="1">
      <c r="A455" s="82"/>
      <c r="B455" s="82"/>
      <c r="C455" s="82"/>
      <c r="D455" s="83"/>
      <c r="E455" s="97"/>
      <c r="F455" s="82"/>
      <c r="G455" s="30"/>
      <c r="H455" s="58"/>
      <c r="I455" s="188"/>
      <c r="J455" s="202"/>
    </row>
    <row r="456" spans="1:10">
      <c r="A456" s="67" t="s">
        <v>635</v>
      </c>
      <c r="B456" s="67"/>
      <c r="C456" s="67"/>
      <c r="D456" s="67"/>
      <c r="E456" s="32"/>
      <c r="F456" s="31"/>
      <c r="G456" s="30"/>
      <c r="H456" s="58"/>
      <c r="I456" s="188"/>
      <c r="J456" s="190"/>
    </row>
    <row r="457" spans="1:10">
      <c r="A457" s="14" t="s">
        <v>546</v>
      </c>
      <c r="B457" s="14">
        <v>5</v>
      </c>
      <c r="C457" s="14"/>
      <c r="D457" s="15"/>
      <c r="E457" s="14"/>
      <c r="F457" s="14" t="s">
        <v>554</v>
      </c>
      <c r="G457" s="30"/>
      <c r="H457" s="81"/>
      <c r="I457" s="188"/>
      <c r="J457" s="198"/>
    </row>
    <row r="458" spans="1:10">
      <c r="A458" s="108"/>
      <c r="B458" s="108"/>
      <c r="C458" s="108"/>
      <c r="D458" s="107"/>
      <c r="E458" s="97"/>
      <c r="F458" s="55"/>
      <c r="G458" s="30"/>
      <c r="H458" s="95"/>
      <c r="I458" s="188"/>
      <c r="J458" s="189"/>
    </row>
    <row r="459" spans="1:10" ht="25.5">
      <c r="A459" s="79" t="s">
        <v>546</v>
      </c>
      <c r="B459" s="70">
        <v>5</v>
      </c>
      <c r="C459" s="6">
        <v>1</v>
      </c>
      <c r="D459" s="7"/>
      <c r="E459" s="69"/>
      <c r="F459" s="75" t="s">
        <v>905</v>
      </c>
      <c r="H459" s="126"/>
      <c r="I459" s="195"/>
      <c r="J459" s="195" t="s">
        <v>635</v>
      </c>
    </row>
    <row r="460" spans="1:10" ht="51">
      <c r="A460" s="71"/>
      <c r="B460" s="71"/>
      <c r="C460" s="71"/>
      <c r="D460" s="7"/>
      <c r="E460" s="69"/>
      <c r="F460" s="31" t="s">
        <v>906</v>
      </c>
      <c r="G460" s="30"/>
      <c r="H460" s="72"/>
      <c r="I460" s="190"/>
      <c r="J460" s="189"/>
    </row>
    <row r="461" spans="1:10">
      <c r="A461" s="71"/>
      <c r="B461" s="71"/>
      <c r="C461" s="71"/>
      <c r="D461" s="7"/>
      <c r="E461" s="123" t="s">
        <v>592</v>
      </c>
      <c r="F461" s="31" t="s">
        <v>907</v>
      </c>
      <c r="G461" s="30"/>
      <c r="H461" s="72"/>
      <c r="I461" s="190"/>
      <c r="J461" s="189"/>
    </row>
    <row r="462" spans="1:10">
      <c r="A462" s="71"/>
      <c r="B462" s="71"/>
      <c r="C462" s="71"/>
      <c r="D462" s="7"/>
      <c r="E462" s="123" t="s">
        <v>592</v>
      </c>
      <c r="F462" s="31" t="s">
        <v>908</v>
      </c>
      <c r="G462" s="30"/>
      <c r="H462" s="72"/>
      <c r="I462" s="190"/>
      <c r="J462" s="189"/>
    </row>
    <row r="463" spans="1:10">
      <c r="A463" s="71"/>
      <c r="B463" s="71"/>
      <c r="C463" s="71"/>
      <c r="D463" s="7"/>
      <c r="E463" s="125" t="s">
        <v>909</v>
      </c>
      <c r="F463" s="31" t="s">
        <v>910</v>
      </c>
      <c r="G463" s="30"/>
      <c r="H463" s="72"/>
      <c r="I463" s="190"/>
      <c r="J463" s="189"/>
    </row>
    <row r="464" spans="1:10">
      <c r="A464" s="71"/>
      <c r="B464" s="71"/>
      <c r="C464" s="71"/>
      <c r="D464" s="7"/>
      <c r="E464" s="125" t="s">
        <v>909</v>
      </c>
      <c r="F464" s="31" t="s">
        <v>911</v>
      </c>
      <c r="G464" s="30"/>
      <c r="H464" s="72"/>
      <c r="I464" s="190"/>
      <c r="J464" s="189"/>
    </row>
    <row r="465" spans="1:10" ht="25.5">
      <c r="A465" s="71"/>
      <c r="B465" s="71"/>
      <c r="C465" s="71"/>
      <c r="D465" s="29"/>
      <c r="E465" s="69"/>
      <c r="F465" s="31" t="s">
        <v>912</v>
      </c>
      <c r="G465" s="30"/>
      <c r="H465" s="72"/>
      <c r="I465" s="190"/>
      <c r="J465" s="189"/>
    </row>
    <row r="466" spans="1:10" ht="25.5">
      <c r="A466" s="71"/>
      <c r="B466" s="71"/>
      <c r="C466" s="71"/>
      <c r="D466" s="7">
        <v>1</v>
      </c>
      <c r="E466" s="69"/>
      <c r="F466" s="31" t="s">
        <v>913</v>
      </c>
      <c r="G466" s="74" t="s">
        <v>664</v>
      </c>
      <c r="H466" s="124">
        <v>1</v>
      </c>
      <c r="I466" s="191"/>
      <c r="J466" s="192" t="str">
        <f>IF(H466*I466=0,"",H466*I466)</f>
        <v/>
      </c>
    </row>
    <row r="467" spans="1:10" ht="25.5">
      <c r="A467" s="71"/>
      <c r="B467" s="71"/>
      <c r="C467" s="71"/>
      <c r="D467" s="7">
        <v>2</v>
      </c>
      <c r="E467" s="69"/>
      <c r="F467" s="31" t="s">
        <v>914</v>
      </c>
      <c r="G467" s="74" t="s">
        <v>664</v>
      </c>
      <c r="H467" s="124">
        <v>1</v>
      </c>
      <c r="I467" s="191"/>
      <c r="J467" s="192" t="str">
        <f>IF(H467*I467=0,"",H467*I467)</f>
        <v/>
      </c>
    </row>
    <row r="468" spans="1:10" ht="25.5">
      <c r="A468" s="71"/>
      <c r="B468" s="71"/>
      <c r="C468" s="71"/>
      <c r="D468" s="7"/>
      <c r="E468" s="69"/>
      <c r="F468" s="31" t="s">
        <v>915</v>
      </c>
      <c r="G468" s="30"/>
      <c r="H468" s="72"/>
      <c r="I468" s="190"/>
      <c r="J468" s="189"/>
    </row>
    <row r="469" spans="1:10">
      <c r="A469" s="71"/>
      <c r="B469" s="71"/>
      <c r="C469" s="71"/>
      <c r="D469" s="7"/>
      <c r="E469" s="123" t="s">
        <v>592</v>
      </c>
      <c r="F469" s="31" t="s">
        <v>916</v>
      </c>
      <c r="G469" s="30"/>
      <c r="H469" s="72"/>
      <c r="I469" s="190"/>
      <c r="J469" s="189"/>
    </row>
    <row r="470" spans="1:10">
      <c r="A470" s="71"/>
      <c r="B470" s="71"/>
      <c r="C470" s="71"/>
      <c r="D470" s="7"/>
      <c r="E470" s="123" t="s">
        <v>592</v>
      </c>
      <c r="F470" s="31" t="s">
        <v>917</v>
      </c>
      <c r="G470" s="30"/>
      <c r="H470" s="72"/>
      <c r="I470" s="190"/>
      <c r="J470" s="189"/>
    </row>
    <row r="471" spans="1:10">
      <c r="A471" s="71"/>
      <c r="B471" s="71"/>
      <c r="C471" s="71"/>
      <c r="D471" s="7"/>
      <c r="E471" s="69"/>
      <c r="F471" s="31" t="s">
        <v>918</v>
      </c>
      <c r="G471" s="30"/>
      <c r="H471" s="72"/>
      <c r="I471" s="190"/>
      <c r="J471" s="189"/>
    </row>
    <row r="472" spans="1:10">
      <c r="A472" s="71"/>
      <c r="B472" s="71"/>
      <c r="C472" s="71"/>
      <c r="D472" s="7"/>
      <c r="E472" s="123" t="s">
        <v>592</v>
      </c>
      <c r="F472" s="31" t="s">
        <v>919</v>
      </c>
      <c r="G472" s="30"/>
      <c r="H472" s="72"/>
      <c r="I472" s="190"/>
      <c r="J472" s="189"/>
    </row>
    <row r="473" spans="1:10" ht="51">
      <c r="A473" s="71"/>
      <c r="B473" s="71"/>
      <c r="C473" s="71"/>
      <c r="D473" s="7"/>
      <c r="E473" s="69"/>
      <c r="F473" s="31" t="s">
        <v>920</v>
      </c>
      <c r="G473" s="30"/>
      <c r="H473" s="72"/>
      <c r="I473" s="190"/>
      <c r="J473" s="189"/>
    </row>
    <row r="474" spans="1:10">
      <c r="A474" s="71"/>
      <c r="B474" s="71"/>
      <c r="C474" s="71"/>
      <c r="D474" s="7"/>
      <c r="E474" s="69"/>
      <c r="F474" s="31" t="s">
        <v>921</v>
      </c>
      <c r="G474" s="30"/>
      <c r="H474" s="72"/>
      <c r="I474" s="190"/>
      <c r="J474" s="189"/>
    </row>
    <row r="475" spans="1:10" ht="38.25">
      <c r="A475" s="71"/>
      <c r="B475" s="71"/>
      <c r="C475" s="71"/>
      <c r="D475" s="7"/>
      <c r="E475" s="69"/>
      <c r="F475" s="31" t="s">
        <v>922</v>
      </c>
      <c r="G475" s="30"/>
      <c r="H475" s="72"/>
      <c r="I475" s="190"/>
      <c r="J475" s="189"/>
    </row>
    <row r="476" spans="1:10" ht="38.25">
      <c r="A476" s="71"/>
      <c r="B476" s="71"/>
      <c r="C476" s="71"/>
      <c r="D476" s="7"/>
      <c r="E476" s="69"/>
      <c r="F476" s="31" t="s">
        <v>923</v>
      </c>
      <c r="G476" s="30"/>
      <c r="H476" s="72"/>
      <c r="I476" s="190"/>
      <c r="J476" s="189"/>
    </row>
    <row r="477" spans="1:10" ht="51">
      <c r="A477" s="71"/>
      <c r="B477" s="71"/>
      <c r="C477" s="71"/>
      <c r="D477" s="7"/>
      <c r="E477" s="69"/>
      <c r="F477" s="31" t="s">
        <v>924</v>
      </c>
      <c r="G477" s="30"/>
      <c r="H477" s="72"/>
      <c r="I477" s="190"/>
      <c r="J477" s="189"/>
    </row>
    <row r="478" spans="1:10" ht="25.5">
      <c r="A478" s="71"/>
      <c r="B478" s="71"/>
      <c r="C478" s="71"/>
      <c r="D478" s="7"/>
      <c r="E478" s="69"/>
      <c r="F478" s="31" t="s">
        <v>925</v>
      </c>
      <c r="G478" s="30"/>
      <c r="H478" s="72"/>
      <c r="I478" s="190"/>
      <c r="J478" s="189"/>
    </row>
    <row r="479" spans="1:10" ht="25.5">
      <c r="A479" s="71"/>
      <c r="B479" s="71"/>
      <c r="C479" s="71"/>
      <c r="D479" s="7"/>
      <c r="E479" s="69"/>
      <c r="F479" s="31" t="s">
        <v>926</v>
      </c>
      <c r="G479" s="30"/>
      <c r="H479" s="72"/>
      <c r="I479" s="190"/>
      <c r="J479" s="189"/>
    </row>
    <row r="480" spans="1:10" ht="38.25">
      <c r="A480" s="71"/>
      <c r="B480" s="71"/>
      <c r="C480" s="71"/>
      <c r="D480" s="7"/>
      <c r="E480" s="69"/>
      <c r="F480" s="31" t="s">
        <v>927</v>
      </c>
      <c r="G480" s="30"/>
      <c r="H480" s="72"/>
      <c r="I480" s="190"/>
      <c r="J480" s="189"/>
    </row>
    <row r="481" spans="1:10">
      <c r="A481" s="71"/>
      <c r="B481" s="71"/>
      <c r="C481" s="71"/>
      <c r="D481" s="7"/>
      <c r="E481" s="69"/>
      <c r="F481" s="104" t="s">
        <v>928</v>
      </c>
      <c r="G481" s="30"/>
      <c r="H481" s="72"/>
      <c r="I481" s="190"/>
      <c r="J481" s="189"/>
    </row>
    <row r="482" spans="1:10" ht="25.5">
      <c r="A482" s="71"/>
      <c r="B482" s="71"/>
      <c r="C482" s="71"/>
      <c r="D482" s="7"/>
      <c r="E482" s="123" t="s">
        <v>592</v>
      </c>
      <c r="F482" s="31" t="s">
        <v>929</v>
      </c>
      <c r="G482" s="30"/>
      <c r="H482" s="72"/>
      <c r="I482" s="190"/>
      <c r="J482" s="189"/>
    </row>
    <row r="483" spans="1:10" ht="25.5">
      <c r="A483" s="71"/>
      <c r="B483" s="71"/>
      <c r="C483" s="71"/>
      <c r="D483" s="7"/>
      <c r="E483" s="123"/>
      <c r="F483" s="31" t="s">
        <v>930</v>
      </c>
      <c r="G483" s="30"/>
      <c r="H483" s="72"/>
      <c r="I483" s="190"/>
      <c r="J483" s="189"/>
    </row>
    <row r="484" spans="1:10" ht="25.5">
      <c r="A484" s="71"/>
      <c r="B484" s="71"/>
      <c r="C484" s="71"/>
      <c r="D484" s="7"/>
      <c r="E484" s="123"/>
      <c r="F484" s="31" t="s">
        <v>931</v>
      </c>
      <c r="G484" s="30"/>
      <c r="H484" s="72"/>
      <c r="I484" s="190"/>
      <c r="J484" s="189"/>
    </row>
    <row r="485" spans="1:10" ht="38.25">
      <c r="A485" s="71"/>
      <c r="B485" s="71"/>
      <c r="C485" s="71"/>
      <c r="D485" s="7"/>
      <c r="E485" s="123" t="s">
        <v>592</v>
      </c>
      <c r="F485" s="31" t="s">
        <v>932</v>
      </c>
      <c r="G485" s="30"/>
      <c r="H485" s="72"/>
      <c r="I485" s="190"/>
      <c r="J485" s="189"/>
    </row>
    <row r="486" spans="1:10">
      <c r="A486" s="71"/>
      <c r="B486" s="71"/>
      <c r="C486" s="71"/>
      <c r="D486" s="7"/>
      <c r="E486" s="123" t="s">
        <v>592</v>
      </c>
      <c r="F486" s="31" t="s">
        <v>933</v>
      </c>
      <c r="G486" s="30"/>
      <c r="H486" s="72"/>
      <c r="I486" s="190"/>
      <c r="J486" s="189"/>
    </row>
    <row r="487" spans="1:10" ht="25.5">
      <c r="A487" s="71"/>
      <c r="B487" s="71"/>
      <c r="C487" s="71"/>
      <c r="D487" s="7"/>
      <c r="E487" s="69"/>
      <c r="F487" s="31" t="s">
        <v>934</v>
      </c>
      <c r="G487" s="30"/>
      <c r="H487" s="72"/>
      <c r="I487" s="190"/>
      <c r="J487" s="189"/>
    </row>
    <row r="488" spans="1:10" ht="25.5">
      <c r="A488" s="71"/>
      <c r="B488" s="71"/>
      <c r="C488" s="71"/>
      <c r="D488" s="7"/>
      <c r="E488" s="69"/>
      <c r="F488" s="31" t="s">
        <v>935</v>
      </c>
      <c r="G488" s="30"/>
      <c r="H488" s="72"/>
      <c r="I488" s="190"/>
      <c r="J488" s="189"/>
    </row>
    <row r="489" spans="1:10">
      <c r="A489" s="71"/>
      <c r="B489" s="71"/>
      <c r="C489" s="71"/>
      <c r="D489" s="7"/>
      <c r="E489" s="69"/>
      <c r="F489" s="31" t="s">
        <v>936</v>
      </c>
      <c r="G489" s="30"/>
      <c r="H489" s="72"/>
      <c r="I489" s="190"/>
      <c r="J489" s="189"/>
    </row>
    <row r="490" spans="1:10" ht="60">
      <c r="A490" s="71"/>
      <c r="B490" s="71"/>
      <c r="C490" s="71"/>
      <c r="D490" s="7"/>
      <c r="E490" s="69"/>
      <c r="F490" s="103" t="s">
        <v>937</v>
      </c>
      <c r="G490" s="30"/>
      <c r="H490" s="72"/>
      <c r="I490" s="190"/>
      <c r="J490" s="189"/>
    </row>
    <row r="491" spans="1:10" ht="45">
      <c r="A491" s="71"/>
      <c r="B491" s="71"/>
      <c r="C491" s="71"/>
      <c r="D491" s="7"/>
      <c r="E491" s="69"/>
      <c r="F491" s="103" t="s">
        <v>938</v>
      </c>
      <c r="G491" s="30"/>
      <c r="H491" s="72"/>
      <c r="I491" s="190"/>
      <c r="J491" s="189"/>
    </row>
    <row r="492" spans="1:10" ht="45">
      <c r="A492" s="71"/>
      <c r="B492" s="71"/>
      <c r="C492" s="71"/>
      <c r="D492" s="7"/>
      <c r="E492" s="69"/>
      <c r="F492" s="103" t="s">
        <v>939</v>
      </c>
      <c r="G492" s="30"/>
      <c r="H492" s="72"/>
      <c r="I492" s="190"/>
      <c r="J492" s="189"/>
    </row>
    <row r="493" spans="1:10" ht="60">
      <c r="A493" s="71"/>
      <c r="B493" s="71"/>
      <c r="C493" s="71"/>
      <c r="D493" s="7"/>
      <c r="E493" s="69"/>
      <c r="F493" s="103" t="s">
        <v>940</v>
      </c>
      <c r="G493" s="30"/>
      <c r="H493" s="72"/>
      <c r="I493" s="190"/>
      <c r="J493" s="189"/>
    </row>
    <row r="494" spans="1:10" ht="60">
      <c r="A494" s="71"/>
      <c r="B494" s="71"/>
      <c r="C494" s="71"/>
      <c r="D494" s="7"/>
      <c r="E494" s="69"/>
      <c r="F494" s="103" t="s">
        <v>941</v>
      </c>
      <c r="G494" s="30"/>
      <c r="H494" s="72"/>
      <c r="I494" s="190"/>
      <c r="J494" s="189"/>
    </row>
    <row r="495" spans="1:10">
      <c r="A495" s="71"/>
      <c r="B495" s="71"/>
      <c r="C495" s="71"/>
      <c r="D495" s="7"/>
      <c r="E495" s="69"/>
      <c r="F495" s="103" t="s">
        <v>942</v>
      </c>
      <c r="G495" s="30"/>
      <c r="H495" s="72"/>
      <c r="I495" s="190"/>
      <c r="J495" s="189"/>
    </row>
    <row r="496" spans="1:10">
      <c r="A496" s="71"/>
      <c r="B496" s="71"/>
      <c r="C496" s="71"/>
      <c r="D496" s="67"/>
      <c r="E496" s="69"/>
      <c r="F496" s="104" t="s">
        <v>943</v>
      </c>
      <c r="G496" s="40"/>
      <c r="H496" s="112"/>
      <c r="I496" s="198"/>
      <c r="J496" s="189"/>
    </row>
    <row r="497" spans="1:10">
      <c r="A497" s="71"/>
      <c r="B497" s="71"/>
      <c r="C497" s="71"/>
      <c r="D497" s="7">
        <v>1</v>
      </c>
      <c r="E497" s="69"/>
      <c r="F497" s="31" t="s">
        <v>944</v>
      </c>
      <c r="G497" s="74" t="s">
        <v>2</v>
      </c>
      <c r="H497" s="122">
        <v>1</v>
      </c>
      <c r="I497" s="191"/>
      <c r="J497" s="192" t="str">
        <f t="shared" ref="J497:J518" si="4">IF(H497*I497=0,"",H497*I497)</f>
        <v/>
      </c>
    </row>
    <row r="498" spans="1:10" ht="25.5">
      <c r="A498" s="71"/>
      <c r="B498" s="71"/>
      <c r="C498" s="71"/>
      <c r="D498" s="7">
        <v>2</v>
      </c>
      <c r="E498" s="69"/>
      <c r="F498" s="31" t="s">
        <v>945</v>
      </c>
      <c r="G498" s="117" t="s">
        <v>664</v>
      </c>
      <c r="H498" s="120">
        <v>1</v>
      </c>
      <c r="I498" s="199"/>
      <c r="J498" s="192" t="str">
        <f t="shared" si="4"/>
        <v/>
      </c>
    </row>
    <row r="499" spans="1:10" ht="38.25">
      <c r="A499" s="71"/>
      <c r="B499" s="71"/>
      <c r="C499" s="71"/>
      <c r="D499" s="7">
        <v>3</v>
      </c>
      <c r="E499" s="69"/>
      <c r="F499" s="31" t="s">
        <v>946</v>
      </c>
      <c r="G499" s="117" t="s">
        <v>664</v>
      </c>
      <c r="H499" s="120">
        <v>1</v>
      </c>
      <c r="I499" s="199"/>
      <c r="J499" s="192" t="str">
        <f t="shared" si="4"/>
        <v/>
      </c>
    </row>
    <row r="500" spans="1:10">
      <c r="A500" s="71"/>
      <c r="B500" s="71"/>
      <c r="C500" s="71"/>
      <c r="D500" s="7">
        <v>4</v>
      </c>
      <c r="E500" s="69"/>
      <c r="F500" s="31" t="s">
        <v>947</v>
      </c>
      <c r="G500" s="117" t="s">
        <v>2</v>
      </c>
      <c r="H500" s="121">
        <v>1</v>
      </c>
      <c r="I500" s="199"/>
      <c r="J500" s="192" t="str">
        <f t="shared" si="4"/>
        <v/>
      </c>
    </row>
    <row r="501" spans="1:10">
      <c r="A501" s="71"/>
      <c r="B501" s="71"/>
      <c r="C501" s="71"/>
      <c r="D501" s="7">
        <v>5</v>
      </c>
      <c r="E501" s="69"/>
      <c r="F501" s="31" t="s">
        <v>948</v>
      </c>
      <c r="G501" s="117" t="s">
        <v>2</v>
      </c>
      <c r="H501" s="121">
        <v>3</v>
      </c>
      <c r="I501" s="199"/>
      <c r="J501" s="192" t="str">
        <f t="shared" si="4"/>
        <v/>
      </c>
    </row>
    <row r="502" spans="1:10">
      <c r="A502" s="71"/>
      <c r="B502" s="71"/>
      <c r="C502" s="71"/>
      <c r="D502" s="7">
        <v>6</v>
      </c>
      <c r="E502" s="69"/>
      <c r="F502" s="31" t="s">
        <v>949</v>
      </c>
      <c r="G502" s="117" t="s">
        <v>2</v>
      </c>
      <c r="H502" s="121">
        <v>1</v>
      </c>
      <c r="I502" s="199"/>
      <c r="J502" s="192" t="str">
        <f t="shared" si="4"/>
        <v/>
      </c>
    </row>
    <row r="503" spans="1:10" ht="25.5">
      <c r="A503" s="71"/>
      <c r="B503" s="71"/>
      <c r="C503" s="71"/>
      <c r="D503" s="7">
        <v>7</v>
      </c>
      <c r="E503" s="69"/>
      <c r="F503" s="31" t="s">
        <v>950</v>
      </c>
      <c r="G503" s="117" t="s">
        <v>2</v>
      </c>
      <c r="H503" s="121">
        <v>7</v>
      </c>
      <c r="I503" s="199"/>
      <c r="J503" s="192" t="str">
        <f t="shared" si="4"/>
        <v/>
      </c>
    </row>
    <row r="504" spans="1:10" ht="25.5">
      <c r="A504" s="71"/>
      <c r="B504" s="71"/>
      <c r="C504" s="71"/>
      <c r="D504" s="7">
        <v>8</v>
      </c>
      <c r="E504" s="69"/>
      <c r="F504" s="31" t="s">
        <v>951</v>
      </c>
      <c r="G504" s="117" t="s">
        <v>2</v>
      </c>
      <c r="H504" s="121">
        <v>1</v>
      </c>
      <c r="I504" s="199"/>
      <c r="J504" s="192" t="str">
        <f t="shared" si="4"/>
        <v/>
      </c>
    </row>
    <row r="505" spans="1:10" ht="25.5">
      <c r="A505" s="71"/>
      <c r="B505" s="71"/>
      <c r="C505" s="71"/>
      <c r="D505" s="7">
        <v>9</v>
      </c>
      <c r="E505" s="69"/>
      <c r="F505" s="31" t="s">
        <v>952</v>
      </c>
      <c r="G505" s="117" t="s">
        <v>2</v>
      </c>
      <c r="H505" s="121">
        <v>2</v>
      </c>
      <c r="I505" s="199"/>
      <c r="J505" s="192" t="str">
        <f t="shared" si="4"/>
        <v/>
      </c>
    </row>
    <row r="506" spans="1:10" ht="25.5">
      <c r="A506" s="71"/>
      <c r="B506" s="71"/>
      <c r="C506" s="71"/>
      <c r="D506" s="7">
        <v>10</v>
      </c>
      <c r="E506" s="69"/>
      <c r="F506" s="31" t="s">
        <v>953</v>
      </c>
      <c r="G506" s="117" t="s">
        <v>2</v>
      </c>
      <c r="H506" s="121">
        <v>1</v>
      </c>
      <c r="I506" s="199"/>
      <c r="J506" s="192" t="str">
        <f t="shared" si="4"/>
        <v/>
      </c>
    </row>
    <row r="507" spans="1:10" ht="25.5">
      <c r="A507" s="71"/>
      <c r="B507" s="71"/>
      <c r="C507" s="71"/>
      <c r="D507" s="7">
        <v>11</v>
      </c>
      <c r="E507" s="69"/>
      <c r="F507" s="31" t="s">
        <v>954</v>
      </c>
      <c r="G507" s="117" t="s">
        <v>2</v>
      </c>
      <c r="H507" s="121">
        <v>1</v>
      </c>
      <c r="I507" s="199"/>
      <c r="J507" s="192" t="str">
        <f t="shared" si="4"/>
        <v/>
      </c>
    </row>
    <row r="508" spans="1:10">
      <c r="A508" s="71"/>
      <c r="B508" s="71"/>
      <c r="C508" s="71"/>
      <c r="D508" s="7">
        <v>12</v>
      </c>
      <c r="E508" s="69"/>
      <c r="F508" s="31" t="s">
        <v>955</v>
      </c>
      <c r="G508" s="117" t="s">
        <v>2</v>
      </c>
      <c r="H508" s="121">
        <v>3</v>
      </c>
      <c r="I508" s="199"/>
      <c r="J508" s="192" t="str">
        <f t="shared" si="4"/>
        <v/>
      </c>
    </row>
    <row r="509" spans="1:10">
      <c r="A509" s="71"/>
      <c r="B509" s="71"/>
      <c r="C509" s="71"/>
      <c r="D509" s="7">
        <v>13</v>
      </c>
      <c r="E509" s="69"/>
      <c r="F509" s="31" t="s">
        <v>956</v>
      </c>
      <c r="G509" s="117" t="s">
        <v>2</v>
      </c>
      <c r="H509" s="121">
        <v>4</v>
      </c>
      <c r="I509" s="199"/>
      <c r="J509" s="192" t="str">
        <f t="shared" si="4"/>
        <v/>
      </c>
    </row>
    <row r="510" spans="1:10">
      <c r="A510" s="71"/>
      <c r="B510" s="71"/>
      <c r="C510" s="71"/>
      <c r="D510" s="7">
        <v>14</v>
      </c>
      <c r="E510" s="69"/>
      <c r="F510" s="31" t="s">
        <v>957</v>
      </c>
      <c r="G510" s="117" t="s">
        <v>2</v>
      </c>
      <c r="H510" s="121">
        <v>19</v>
      </c>
      <c r="I510" s="199"/>
      <c r="J510" s="192" t="str">
        <f t="shared" si="4"/>
        <v/>
      </c>
    </row>
    <row r="511" spans="1:10">
      <c r="A511" s="71"/>
      <c r="B511" s="71"/>
      <c r="C511" s="71"/>
      <c r="D511" s="7">
        <v>15</v>
      </c>
      <c r="E511" s="69"/>
      <c r="F511" s="31" t="s">
        <v>958</v>
      </c>
      <c r="G511" s="117" t="s">
        <v>2</v>
      </c>
      <c r="H511" s="121">
        <v>36</v>
      </c>
      <c r="I511" s="199"/>
      <c r="J511" s="192" t="str">
        <f t="shared" si="4"/>
        <v/>
      </c>
    </row>
    <row r="512" spans="1:10">
      <c r="A512" s="71"/>
      <c r="B512" s="71"/>
      <c r="C512" s="71"/>
      <c r="D512" s="7">
        <v>16</v>
      </c>
      <c r="E512" s="69"/>
      <c r="F512" s="31" t="s">
        <v>959</v>
      </c>
      <c r="G512" s="117" t="s">
        <v>2</v>
      </c>
      <c r="H512" s="121">
        <v>1</v>
      </c>
      <c r="I512" s="199"/>
      <c r="J512" s="192" t="str">
        <f t="shared" si="4"/>
        <v/>
      </c>
    </row>
    <row r="513" spans="1:10">
      <c r="A513" s="71"/>
      <c r="B513" s="71"/>
      <c r="C513" s="71"/>
      <c r="D513" s="7">
        <v>17</v>
      </c>
      <c r="E513" s="69"/>
      <c r="F513" s="31" t="s">
        <v>960</v>
      </c>
      <c r="G513" s="117" t="s">
        <v>664</v>
      </c>
      <c r="H513" s="120">
        <v>2</v>
      </c>
      <c r="I513" s="199"/>
      <c r="J513" s="192" t="str">
        <f t="shared" si="4"/>
        <v/>
      </c>
    </row>
    <row r="514" spans="1:10" ht="25.5">
      <c r="A514" s="71"/>
      <c r="B514" s="71"/>
      <c r="C514" s="71"/>
      <c r="D514" s="7">
        <v>18</v>
      </c>
      <c r="E514" s="69"/>
      <c r="F514" s="31" t="s">
        <v>961</v>
      </c>
      <c r="G514" s="117" t="s">
        <v>664</v>
      </c>
      <c r="H514" s="120">
        <v>1</v>
      </c>
      <c r="I514" s="199"/>
      <c r="J514" s="192" t="str">
        <f t="shared" si="4"/>
        <v/>
      </c>
    </row>
    <row r="515" spans="1:10">
      <c r="A515" s="71"/>
      <c r="B515" s="71"/>
      <c r="C515" s="71"/>
      <c r="D515" s="7">
        <v>19</v>
      </c>
      <c r="E515" s="69"/>
      <c r="F515" s="31" t="s">
        <v>962</v>
      </c>
      <c r="G515" s="117" t="s">
        <v>664</v>
      </c>
      <c r="H515" s="121">
        <v>1</v>
      </c>
      <c r="I515" s="199"/>
      <c r="J515" s="192" t="str">
        <f t="shared" si="4"/>
        <v/>
      </c>
    </row>
    <row r="516" spans="1:10" ht="25.5">
      <c r="A516" s="71"/>
      <c r="B516" s="71"/>
      <c r="C516" s="71"/>
      <c r="D516" s="7">
        <v>20</v>
      </c>
      <c r="E516" s="69"/>
      <c r="F516" s="31" t="s">
        <v>963</v>
      </c>
      <c r="G516" s="117" t="s">
        <v>2</v>
      </c>
      <c r="H516" s="120">
        <v>1</v>
      </c>
      <c r="I516" s="199"/>
      <c r="J516" s="192" t="str">
        <f t="shared" si="4"/>
        <v/>
      </c>
    </row>
    <row r="517" spans="1:10">
      <c r="A517" s="71"/>
      <c r="B517" s="71"/>
      <c r="C517" s="71"/>
      <c r="D517" s="7">
        <v>21</v>
      </c>
      <c r="E517" s="69"/>
      <c r="F517" s="99" t="s">
        <v>964</v>
      </c>
      <c r="G517" s="117" t="s">
        <v>2</v>
      </c>
      <c r="H517" s="121">
        <v>1</v>
      </c>
      <c r="I517" s="199"/>
      <c r="J517" s="192" t="str">
        <f t="shared" si="4"/>
        <v/>
      </c>
    </row>
    <row r="518" spans="1:10" ht="38.25">
      <c r="A518" s="71"/>
      <c r="B518" s="71"/>
      <c r="C518" s="71"/>
      <c r="D518" s="7">
        <v>22</v>
      </c>
      <c r="E518" s="69"/>
      <c r="F518" s="31" t="s">
        <v>965</v>
      </c>
      <c r="G518" s="117" t="s">
        <v>664</v>
      </c>
      <c r="H518" s="120">
        <v>2</v>
      </c>
      <c r="I518" s="199"/>
      <c r="J518" s="192" t="str">
        <f t="shared" si="4"/>
        <v/>
      </c>
    </row>
    <row r="519" spans="1:10">
      <c r="A519" s="67"/>
      <c r="B519" s="67"/>
      <c r="C519" s="67"/>
      <c r="D519" s="67"/>
      <c r="E519" s="66"/>
      <c r="F519" s="65"/>
      <c r="G519" s="38"/>
      <c r="H519" s="109"/>
      <c r="I519" s="193"/>
      <c r="J519" s="194"/>
    </row>
    <row r="520" spans="1:10" ht="15.75" thickBot="1">
      <c r="A520" s="67"/>
      <c r="B520" s="67"/>
      <c r="C520" s="67"/>
      <c r="D520" s="67"/>
      <c r="E520" s="66"/>
      <c r="F520" s="65"/>
      <c r="G520" s="38"/>
      <c r="H520" s="64"/>
      <c r="I520" s="193"/>
      <c r="J520" s="194"/>
    </row>
    <row r="521" spans="1:10" ht="35.1" customHeight="1" thickTop="1" thickBot="1">
      <c r="A521" s="63" t="s">
        <v>546</v>
      </c>
      <c r="B521" s="13">
        <v>5</v>
      </c>
      <c r="C521" s="47"/>
      <c r="D521" s="43"/>
      <c r="E521" s="48"/>
      <c r="F521" s="47" t="s">
        <v>554</v>
      </c>
      <c r="G521" s="62"/>
      <c r="H521" s="61"/>
      <c r="I521" s="200"/>
      <c r="J521" s="201" t="str">
        <f>IF(SUM(J459:J520)=0,"",SUM(J459:J520))</f>
        <v/>
      </c>
    </row>
    <row r="522" spans="1:10" ht="15.75" thickTop="1">
      <c r="A522" s="82"/>
      <c r="B522" s="82"/>
      <c r="C522" s="82"/>
      <c r="D522" s="83"/>
      <c r="E522" s="32"/>
      <c r="F522" s="82"/>
      <c r="G522" s="30"/>
      <c r="H522" s="58"/>
      <c r="I522" s="188"/>
      <c r="J522" s="202"/>
    </row>
    <row r="523" spans="1:10">
      <c r="A523" s="67" t="s">
        <v>635</v>
      </c>
      <c r="B523" s="67"/>
      <c r="C523" s="67"/>
      <c r="D523" s="67"/>
      <c r="E523" s="32"/>
      <c r="F523" s="30"/>
      <c r="G523" s="30"/>
      <c r="H523" s="58"/>
      <c r="I523" s="188"/>
      <c r="J523" s="190"/>
    </row>
    <row r="524" spans="1:10">
      <c r="A524" s="14" t="s">
        <v>546</v>
      </c>
      <c r="B524" s="14">
        <v>6</v>
      </c>
      <c r="C524" s="14"/>
      <c r="D524" s="15"/>
      <c r="E524" s="14"/>
      <c r="F524" s="14" t="s">
        <v>555</v>
      </c>
      <c r="G524" s="30"/>
      <c r="H524" s="81"/>
      <c r="I524" s="188"/>
      <c r="J524" s="198"/>
    </row>
    <row r="525" spans="1:10">
      <c r="A525" s="108"/>
      <c r="B525" s="108"/>
      <c r="C525" s="108"/>
      <c r="D525" s="107"/>
      <c r="E525" s="97"/>
      <c r="F525" s="55"/>
      <c r="G525" s="30"/>
      <c r="H525" s="95"/>
      <c r="I525" s="188"/>
      <c r="J525" s="189"/>
    </row>
    <row r="526" spans="1:10" ht="38.25">
      <c r="A526" s="70" t="s">
        <v>546</v>
      </c>
      <c r="B526" s="70">
        <v>6</v>
      </c>
      <c r="C526" s="6">
        <v>1</v>
      </c>
      <c r="D526" s="7"/>
      <c r="E526" s="69"/>
      <c r="F526" s="75" t="s">
        <v>966</v>
      </c>
      <c r="H526" s="28"/>
      <c r="I526" s="195"/>
      <c r="J526" s="195"/>
    </row>
    <row r="527" spans="1:10" ht="38.25">
      <c r="A527" s="71"/>
      <c r="B527" s="71"/>
      <c r="C527" s="71"/>
      <c r="D527" s="7"/>
      <c r="E527" s="106"/>
      <c r="F527" s="31" t="s">
        <v>967</v>
      </c>
      <c r="G527" s="30"/>
      <c r="H527" s="105"/>
      <c r="I527" s="190"/>
      <c r="J527" s="189"/>
    </row>
    <row r="528" spans="1:10" ht="25.5">
      <c r="A528" s="71"/>
      <c r="B528" s="71"/>
      <c r="C528" s="71"/>
      <c r="D528" s="7"/>
      <c r="E528" s="106"/>
      <c r="F528" s="31" t="s">
        <v>968</v>
      </c>
      <c r="G528" s="30"/>
      <c r="H528" s="105"/>
      <c r="I528" s="190"/>
      <c r="J528" s="189"/>
    </row>
    <row r="529" spans="1:10" ht="25.5">
      <c r="A529" s="71"/>
      <c r="B529" s="71"/>
      <c r="C529" s="71"/>
      <c r="D529" s="7"/>
      <c r="E529" s="106"/>
      <c r="F529" s="31" t="s">
        <v>969</v>
      </c>
      <c r="G529" s="30"/>
      <c r="H529" s="105"/>
      <c r="I529" s="190"/>
      <c r="J529" s="189"/>
    </row>
    <row r="530" spans="1:10" ht="25.5">
      <c r="A530" s="71"/>
      <c r="B530" s="71"/>
      <c r="C530" s="71"/>
      <c r="D530" s="7"/>
      <c r="E530" s="106"/>
      <c r="F530" s="31" t="s">
        <v>970</v>
      </c>
      <c r="G530" s="30"/>
      <c r="H530" s="105"/>
      <c r="I530" s="190"/>
      <c r="J530" s="189"/>
    </row>
    <row r="531" spans="1:10">
      <c r="A531" s="71"/>
      <c r="B531" s="71"/>
      <c r="C531" s="71"/>
      <c r="D531" s="67"/>
      <c r="E531" s="69"/>
      <c r="F531" s="18" t="s">
        <v>783</v>
      </c>
      <c r="G531" s="40"/>
      <c r="H531" s="95"/>
      <c r="I531" s="198"/>
      <c r="J531" s="189"/>
    </row>
    <row r="532" spans="1:10">
      <c r="A532" s="71"/>
      <c r="B532" s="71"/>
      <c r="C532" s="71"/>
      <c r="D532" s="67"/>
      <c r="E532" s="69"/>
      <c r="F532" s="119" t="s">
        <v>971</v>
      </c>
      <c r="G532" s="40"/>
      <c r="H532" s="95"/>
      <c r="I532" s="198"/>
      <c r="J532" s="189"/>
    </row>
    <row r="533" spans="1:10">
      <c r="A533" s="71"/>
      <c r="B533" s="71"/>
      <c r="C533" s="71"/>
      <c r="D533" s="7">
        <v>1</v>
      </c>
      <c r="E533" s="106"/>
      <c r="F533" s="31" t="s">
        <v>972</v>
      </c>
      <c r="G533" s="74" t="s">
        <v>664</v>
      </c>
      <c r="H533" s="118">
        <v>3</v>
      </c>
      <c r="I533" s="191"/>
      <c r="J533" s="192" t="str">
        <f t="shared" ref="J533:J542" si="5">IF(H533*I533=0,"",H533*I533)</f>
        <v/>
      </c>
    </row>
    <row r="534" spans="1:10" ht="25.5">
      <c r="A534" s="71"/>
      <c r="B534" s="71"/>
      <c r="C534" s="71"/>
      <c r="D534" s="7">
        <v>2</v>
      </c>
      <c r="E534" s="106"/>
      <c r="F534" s="31" t="s">
        <v>973</v>
      </c>
      <c r="G534" s="74" t="s">
        <v>664</v>
      </c>
      <c r="H534" s="118">
        <v>2</v>
      </c>
      <c r="I534" s="191"/>
      <c r="J534" s="192" t="str">
        <f t="shared" si="5"/>
        <v/>
      </c>
    </row>
    <row r="535" spans="1:10" ht="25.5">
      <c r="A535" s="71"/>
      <c r="B535" s="71"/>
      <c r="C535" s="71"/>
      <c r="D535" s="7">
        <v>3</v>
      </c>
      <c r="E535" s="106"/>
      <c r="F535" s="31" t="s">
        <v>974</v>
      </c>
      <c r="G535" s="74" t="s">
        <v>664</v>
      </c>
      <c r="H535" s="118">
        <v>4</v>
      </c>
      <c r="I535" s="191"/>
      <c r="J535" s="192" t="str">
        <f t="shared" si="5"/>
        <v/>
      </c>
    </row>
    <row r="536" spans="1:10" ht="25.5">
      <c r="A536" s="71"/>
      <c r="B536" s="71"/>
      <c r="C536" s="71"/>
      <c r="D536" s="7">
        <v>4</v>
      </c>
      <c r="E536" s="106"/>
      <c r="F536" s="31" t="s">
        <v>975</v>
      </c>
      <c r="G536" s="117" t="s">
        <v>664</v>
      </c>
      <c r="H536" s="116">
        <v>1</v>
      </c>
      <c r="I536" s="199"/>
      <c r="J536" s="192" t="str">
        <f t="shared" si="5"/>
        <v/>
      </c>
    </row>
    <row r="537" spans="1:10" ht="25.5">
      <c r="A537" s="71"/>
      <c r="B537" s="71"/>
      <c r="C537" s="71"/>
      <c r="D537" s="7">
        <v>5</v>
      </c>
      <c r="E537" s="106"/>
      <c r="F537" s="31" t="s">
        <v>976</v>
      </c>
      <c r="G537" s="117" t="s">
        <v>664</v>
      </c>
      <c r="H537" s="116">
        <v>1</v>
      </c>
      <c r="I537" s="199"/>
      <c r="J537" s="192" t="str">
        <f t="shared" si="5"/>
        <v/>
      </c>
    </row>
    <row r="538" spans="1:10" ht="38.25">
      <c r="A538" s="71"/>
      <c r="B538" s="71"/>
      <c r="C538" s="71"/>
      <c r="D538" s="7">
        <v>6</v>
      </c>
      <c r="E538" s="106"/>
      <c r="F538" s="31" t="s">
        <v>977</v>
      </c>
      <c r="G538" s="117" t="s">
        <v>664</v>
      </c>
      <c r="H538" s="116">
        <v>2</v>
      </c>
      <c r="I538" s="199"/>
      <c r="J538" s="192" t="str">
        <f t="shared" si="5"/>
        <v/>
      </c>
    </row>
    <row r="539" spans="1:10" ht="38.25">
      <c r="A539" s="71"/>
      <c r="B539" s="71"/>
      <c r="C539" s="71"/>
      <c r="D539" s="7">
        <v>7</v>
      </c>
      <c r="E539" s="106"/>
      <c r="F539" s="31" t="s">
        <v>978</v>
      </c>
      <c r="G539" s="117" t="s">
        <v>664</v>
      </c>
      <c r="H539" s="116">
        <v>1</v>
      </c>
      <c r="I539" s="199"/>
      <c r="J539" s="192" t="str">
        <f t="shared" si="5"/>
        <v/>
      </c>
    </row>
    <row r="540" spans="1:10" ht="25.5">
      <c r="A540" s="71"/>
      <c r="B540" s="71"/>
      <c r="C540" s="71"/>
      <c r="D540" s="7">
        <v>8</v>
      </c>
      <c r="E540" s="106"/>
      <c r="F540" s="31" t="s">
        <v>979</v>
      </c>
      <c r="G540" s="117" t="s">
        <v>664</v>
      </c>
      <c r="H540" s="116">
        <v>2</v>
      </c>
      <c r="I540" s="199"/>
      <c r="J540" s="192" t="str">
        <f t="shared" si="5"/>
        <v/>
      </c>
    </row>
    <row r="541" spans="1:10" ht="25.5">
      <c r="A541" s="71"/>
      <c r="B541" s="71"/>
      <c r="C541" s="71"/>
      <c r="D541" s="7">
        <v>9</v>
      </c>
      <c r="E541" s="106"/>
      <c r="F541" s="31" t="s">
        <v>980</v>
      </c>
      <c r="G541" s="117" t="s">
        <v>664</v>
      </c>
      <c r="H541" s="116">
        <v>2</v>
      </c>
      <c r="I541" s="199"/>
      <c r="J541" s="192" t="str">
        <f t="shared" si="5"/>
        <v/>
      </c>
    </row>
    <row r="542" spans="1:10" ht="25.5">
      <c r="A542" s="71"/>
      <c r="B542" s="71"/>
      <c r="C542" s="71"/>
      <c r="D542" s="7">
        <v>10</v>
      </c>
      <c r="E542" s="106"/>
      <c r="F542" s="31" t="s">
        <v>981</v>
      </c>
      <c r="G542" s="117" t="s">
        <v>664</v>
      </c>
      <c r="H542" s="116">
        <v>1</v>
      </c>
      <c r="I542" s="199"/>
      <c r="J542" s="192" t="str">
        <f t="shared" si="5"/>
        <v/>
      </c>
    </row>
    <row r="543" spans="1:10">
      <c r="A543" s="67"/>
      <c r="B543" s="67"/>
      <c r="C543" s="67"/>
      <c r="D543" s="67"/>
      <c r="E543" s="66"/>
      <c r="F543" s="65"/>
      <c r="G543" s="38"/>
      <c r="H543" s="64"/>
      <c r="I543" s="193"/>
      <c r="J543" s="194"/>
    </row>
    <row r="544" spans="1:10">
      <c r="A544" s="70" t="s">
        <v>546</v>
      </c>
      <c r="B544" s="70">
        <v>6</v>
      </c>
      <c r="C544" s="6">
        <v>2</v>
      </c>
      <c r="D544" s="7"/>
      <c r="E544" s="69"/>
      <c r="F544" s="75" t="s">
        <v>982</v>
      </c>
      <c r="H544" s="28"/>
      <c r="I544" s="195"/>
      <c r="J544" s="195"/>
    </row>
    <row r="545" spans="1:10" ht="38.25">
      <c r="A545" s="71"/>
      <c r="B545" s="71"/>
      <c r="C545" s="71"/>
      <c r="D545" s="7"/>
      <c r="E545" s="106"/>
      <c r="F545" s="31" t="s">
        <v>983</v>
      </c>
      <c r="G545" s="30"/>
      <c r="H545" s="105"/>
      <c r="I545" s="190"/>
      <c r="J545" s="189"/>
    </row>
    <row r="546" spans="1:10" ht="25.5">
      <c r="A546" s="71"/>
      <c r="B546" s="71"/>
      <c r="C546" s="71"/>
      <c r="D546" s="7"/>
      <c r="E546" s="106"/>
      <c r="F546" s="31" t="s">
        <v>984</v>
      </c>
      <c r="G546" s="30"/>
      <c r="H546" s="105"/>
      <c r="I546" s="190"/>
      <c r="J546" s="189"/>
    </row>
    <row r="547" spans="1:10">
      <c r="A547" s="71"/>
      <c r="B547" s="71"/>
      <c r="C547" s="71"/>
      <c r="D547" s="7"/>
      <c r="E547" s="106"/>
      <c r="F547" s="31" t="s">
        <v>985</v>
      </c>
      <c r="G547" s="30"/>
      <c r="H547" s="105"/>
      <c r="I547" s="190"/>
      <c r="J547" s="189"/>
    </row>
    <row r="548" spans="1:10">
      <c r="A548" s="71"/>
      <c r="B548" s="71"/>
      <c r="C548" s="71"/>
      <c r="D548" s="7"/>
      <c r="E548" s="106"/>
      <c r="F548" s="31" t="s">
        <v>986</v>
      </c>
      <c r="G548" s="30"/>
      <c r="H548" s="105"/>
      <c r="I548" s="190"/>
      <c r="J548" s="189"/>
    </row>
    <row r="549" spans="1:10">
      <c r="A549" s="71"/>
      <c r="B549" s="71"/>
      <c r="C549" s="71"/>
      <c r="D549" s="7"/>
      <c r="E549" s="106"/>
      <c r="F549" s="31" t="s">
        <v>987</v>
      </c>
      <c r="G549" s="30"/>
      <c r="H549" s="105"/>
      <c r="I549" s="190"/>
      <c r="J549" s="189"/>
    </row>
    <row r="550" spans="1:10" ht="51">
      <c r="A550" s="71"/>
      <c r="B550" s="71"/>
      <c r="C550" s="71"/>
      <c r="D550" s="7"/>
      <c r="E550" s="106"/>
      <c r="F550" s="31" t="s">
        <v>988</v>
      </c>
      <c r="G550" s="30"/>
      <c r="H550" s="105"/>
      <c r="I550" s="190"/>
      <c r="J550" s="189"/>
    </row>
    <row r="551" spans="1:10" ht="51">
      <c r="A551" s="71"/>
      <c r="B551" s="71"/>
      <c r="C551" s="71"/>
      <c r="D551" s="7"/>
      <c r="E551" s="106"/>
      <c r="F551" s="31" t="s">
        <v>989</v>
      </c>
      <c r="G551" s="30"/>
      <c r="H551" s="105"/>
      <c r="I551" s="190"/>
      <c r="J551" s="189"/>
    </row>
    <row r="552" spans="1:10" ht="38.25">
      <c r="A552" s="71"/>
      <c r="B552" s="71"/>
      <c r="C552" s="71"/>
      <c r="D552" s="7"/>
      <c r="E552" s="106"/>
      <c r="F552" s="31" t="s">
        <v>990</v>
      </c>
      <c r="G552" s="30"/>
      <c r="H552" s="105"/>
      <c r="I552" s="190"/>
      <c r="J552" s="189"/>
    </row>
    <row r="553" spans="1:10" ht="25.5">
      <c r="A553" s="71"/>
      <c r="B553" s="71"/>
      <c r="C553" s="71"/>
      <c r="D553" s="7"/>
      <c r="E553" s="106"/>
      <c r="F553" s="31" t="s">
        <v>991</v>
      </c>
      <c r="G553" s="30"/>
      <c r="H553" s="105"/>
      <c r="I553" s="190"/>
      <c r="J553" s="189"/>
    </row>
    <row r="554" spans="1:10" ht="25.5">
      <c r="A554" s="71"/>
      <c r="B554" s="71"/>
      <c r="C554" s="71"/>
      <c r="D554" s="7"/>
      <c r="E554" s="106"/>
      <c r="F554" s="31" t="s">
        <v>992</v>
      </c>
      <c r="G554" s="30"/>
      <c r="H554" s="105"/>
      <c r="I554" s="190"/>
      <c r="J554" s="189"/>
    </row>
    <row r="555" spans="1:10" ht="25.5">
      <c r="A555" s="71"/>
      <c r="B555" s="71"/>
      <c r="C555" s="71"/>
      <c r="D555" s="7"/>
      <c r="E555" s="106"/>
      <c r="F555" s="31" t="s">
        <v>993</v>
      </c>
      <c r="G555" s="30"/>
      <c r="H555" s="105"/>
      <c r="I555" s="190"/>
      <c r="J555" s="189"/>
    </row>
    <row r="556" spans="1:10" ht="25.5">
      <c r="A556" s="71"/>
      <c r="B556" s="71"/>
      <c r="C556" s="71"/>
      <c r="D556" s="7"/>
      <c r="E556" s="106"/>
      <c r="F556" s="31" t="s">
        <v>969</v>
      </c>
      <c r="G556" s="30"/>
      <c r="H556" s="105"/>
      <c r="I556" s="190"/>
      <c r="J556" s="189"/>
    </row>
    <row r="557" spans="1:10" ht="51">
      <c r="A557" s="71"/>
      <c r="B557" s="71"/>
      <c r="C557" s="71"/>
      <c r="D557" s="7"/>
      <c r="E557" s="106"/>
      <c r="F557" s="31" t="s">
        <v>994</v>
      </c>
      <c r="G557" s="30"/>
      <c r="H557" s="105"/>
      <c r="I557" s="190"/>
      <c r="J557" s="189"/>
    </row>
    <row r="558" spans="1:10">
      <c r="A558" s="71"/>
      <c r="B558" s="71"/>
      <c r="C558" s="71"/>
      <c r="D558" s="7"/>
      <c r="E558" s="106"/>
      <c r="F558" s="104" t="s">
        <v>995</v>
      </c>
      <c r="G558" s="30"/>
      <c r="H558" s="105"/>
      <c r="I558" s="190"/>
      <c r="J558" s="189"/>
    </row>
    <row r="559" spans="1:10" ht="38.25">
      <c r="A559" s="71"/>
      <c r="B559" s="71"/>
      <c r="C559" s="71"/>
      <c r="D559" s="7"/>
      <c r="E559" s="106"/>
      <c r="F559" s="31" t="s">
        <v>996</v>
      </c>
      <c r="G559" s="30"/>
      <c r="H559" s="105"/>
      <c r="I559" s="190"/>
      <c r="J559" s="189"/>
    </row>
    <row r="560" spans="1:10">
      <c r="A560" s="70"/>
      <c r="B560" s="70"/>
      <c r="C560" s="6"/>
      <c r="D560" s="7"/>
      <c r="E560" s="69"/>
      <c r="F560" s="104" t="s">
        <v>997</v>
      </c>
      <c r="G560" s="30"/>
      <c r="H560" s="77"/>
      <c r="I560" s="189"/>
      <c r="J560" s="189" t="s">
        <v>635</v>
      </c>
    </row>
    <row r="561" spans="1:10">
      <c r="A561" s="71"/>
      <c r="B561" s="71"/>
      <c r="C561" s="71"/>
      <c r="D561" s="7"/>
      <c r="E561" s="106" t="s">
        <v>592</v>
      </c>
      <c r="F561" s="31" t="s">
        <v>998</v>
      </c>
      <c r="G561" s="30"/>
      <c r="H561" s="105"/>
      <c r="I561" s="190"/>
      <c r="J561" s="189" t="s">
        <v>635</v>
      </c>
    </row>
    <row r="562" spans="1:10" ht="25.5">
      <c r="A562" s="71"/>
      <c r="B562" s="71"/>
      <c r="C562" s="71"/>
      <c r="D562" s="7"/>
      <c r="E562" s="106" t="s">
        <v>592</v>
      </c>
      <c r="F562" s="31" t="s">
        <v>999</v>
      </c>
      <c r="G562" s="30"/>
      <c r="H562" s="105"/>
      <c r="I562" s="190"/>
      <c r="J562" s="189" t="s">
        <v>635</v>
      </c>
    </row>
    <row r="563" spans="1:10" ht="25.5">
      <c r="A563" s="71"/>
      <c r="B563" s="71"/>
      <c r="C563" s="71"/>
      <c r="D563" s="7"/>
      <c r="E563" s="106" t="s">
        <v>592</v>
      </c>
      <c r="F563" s="31" t="s">
        <v>1000</v>
      </c>
      <c r="G563" s="30"/>
      <c r="H563" s="115"/>
      <c r="I563" s="190"/>
      <c r="J563" s="189" t="s">
        <v>635</v>
      </c>
    </row>
    <row r="564" spans="1:10" ht="17.25" customHeight="1">
      <c r="A564" s="71"/>
      <c r="B564" s="71"/>
      <c r="C564" s="71"/>
      <c r="D564" s="7"/>
      <c r="E564" s="106" t="s">
        <v>592</v>
      </c>
      <c r="F564" s="31" t="s">
        <v>993</v>
      </c>
      <c r="G564" s="30"/>
      <c r="H564" s="105"/>
      <c r="I564" s="190"/>
      <c r="J564" s="189"/>
    </row>
    <row r="565" spans="1:10">
      <c r="A565" s="71"/>
      <c r="B565" s="71"/>
      <c r="C565" s="71"/>
      <c r="D565" s="7"/>
      <c r="E565" s="106" t="s">
        <v>592</v>
      </c>
      <c r="F565" s="31" t="s">
        <v>1001</v>
      </c>
      <c r="G565" s="30"/>
      <c r="H565" s="115"/>
      <c r="I565" s="190"/>
      <c r="J565" s="189" t="s">
        <v>635</v>
      </c>
    </row>
    <row r="566" spans="1:10">
      <c r="A566" s="70"/>
      <c r="B566" s="70"/>
      <c r="C566" s="6"/>
      <c r="D566" s="7"/>
      <c r="E566" s="69"/>
      <c r="F566" s="31" t="s">
        <v>1002</v>
      </c>
      <c r="G566" s="30"/>
      <c r="H566" s="77"/>
      <c r="I566" s="189"/>
      <c r="J566" s="189" t="s">
        <v>635</v>
      </c>
    </row>
    <row r="567" spans="1:10" ht="26.25">
      <c r="A567" s="71"/>
      <c r="B567" s="71"/>
      <c r="C567" s="71"/>
      <c r="D567" s="67"/>
      <c r="E567" s="69"/>
      <c r="F567" s="18" t="s">
        <v>1003</v>
      </c>
      <c r="G567" s="40"/>
      <c r="H567" s="95"/>
      <c r="I567" s="198"/>
      <c r="J567" s="189"/>
    </row>
    <row r="568" spans="1:10">
      <c r="A568" s="71"/>
      <c r="B568" s="71"/>
      <c r="C568" s="71"/>
      <c r="D568" s="67"/>
      <c r="E568" s="69"/>
      <c r="F568" s="114"/>
      <c r="G568" s="40"/>
      <c r="H568" s="95"/>
      <c r="I568" s="198"/>
      <c r="J568" s="189"/>
    </row>
    <row r="569" spans="1:10" ht="63.75">
      <c r="A569" s="71"/>
      <c r="B569" s="71"/>
      <c r="C569" s="71"/>
      <c r="D569" s="7">
        <v>1</v>
      </c>
      <c r="E569" s="69"/>
      <c r="F569" s="31" t="s">
        <v>1004</v>
      </c>
      <c r="G569" s="74" t="s">
        <v>664</v>
      </c>
      <c r="H569" s="73">
        <v>4</v>
      </c>
      <c r="I569" s="191"/>
      <c r="J569" s="192" t="str">
        <f>IF(H569*I569=0,"",H569*I569)</f>
        <v/>
      </c>
    </row>
    <row r="570" spans="1:10" ht="51">
      <c r="A570" s="71"/>
      <c r="B570" s="71"/>
      <c r="C570" s="71"/>
      <c r="D570" s="7"/>
      <c r="E570" s="69"/>
      <c r="F570" s="104" t="s">
        <v>1005</v>
      </c>
      <c r="G570" s="30"/>
      <c r="H570" s="72"/>
      <c r="I570" s="190"/>
      <c r="J570" s="189"/>
    </row>
    <row r="571" spans="1:10" ht="38.25">
      <c r="A571" s="71"/>
      <c r="B571" s="71"/>
      <c r="C571" s="71"/>
      <c r="D571" s="7"/>
      <c r="E571" s="69"/>
      <c r="F571" s="31" t="s">
        <v>1006</v>
      </c>
      <c r="G571" s="30"/>
      <c r="H571" s="72"/>
      <c r="I571" s="190"/>
      <c r="J571" s="189"/>
    </row>
    <row r="572" spans="1:10">
      <c r="A572" s="71"/>
      <c r="B572" s="71"/>
      <c r="C572" s="71"/>
      <c r="D572" s="7"/>
      <c r="E572" s="69"/>
      <c r="F572" s="31"/>
      <c r="G572" s="30"/>
      <c r="H572" s="72"/>
      <c r="I572" s="190"/>
      <c r="J572" s="189"/>
    </row>
    <row r="573" spans="1:10" ht="63.75">
      <c r="A573" s="71"/>
      <c r="B573" s="71"/>
      <c r="C573" s="71"/>
      <c r="D573" s="7">
        <v>2</v>
      </c>
      <c r="E573" s="69"/>
      <c r="F573" s="31" t="s">
        <v>1007</v>
      </c>
      <c r="G573" s="74" t="s">
        <v>664</v>
      </c>
      <c r="H573" s="73">
        <v>2</v>
      </c>
      <c r="I573" s="191"/>
      <c r="J573" s="192" t="str">
        <f>IF(H573*I573=0,"",H573*I573)</f>
        <v/>
      </c>
    </row>
    <row r="574" spans="1:10" ht="63.75">
      <c r="A574" s="71"/>
      <c r="B574" s="71"/>
      <c r="C574" s="71"/>
      <c r="D574" s="7"/>
      <c r="E574" s="69"/>
      <c r="F574" s="104" t="s">
        <v>1008</v>
      </c>
      <c r="G574" s="30"/>
      <c r="H574" s="72"/>
      <c r="I574" s="190"/>
      <c r="J574" s="189"/>
    </row>
    <row r="575" spans="1:10" ht="38.25">
      <c r="A575" s="71"/>
      <c r="B575" s="71"/>
      <c r="C575" s="71"/>
      <c r="D575" s="7"/>
      <c r="E575" s="69"/>
      <c r="F575" s="31" t="s">
        <v>1006</v>
      </c>
      <c r="G575" s="30"/>
      <c r="H575" s="72"/>
      <c r="I575" s="190"/>
      <c r="J575" s="189"/>
    </row>
    <row r="576" spans="1:10">
      <c r="A576" s="71"/>
      <c r="B576" s="71"/>
      <c r="C576" s="71"/>
      <c r="D576" s="7"/>
      <c r="E576" s="69"/>
      <c r="F576" s="31"/>
      <c r="G576" s="30"/>
      <c r="H576" s="72"/>
      <c r="I576" s="190"/>
      <c r="J576" s="189"/>
    </row>
    <row r="577" spans="1:10" ht="63.75">
      <c r="A577" s="71"/>
      <c r="B577" s="71"/>
      <c r="C577" s="71"/>
      <c r="D577" s="7">
        <v>3</v>
      </c>
      <c r="E577" s="69"/>
      <c r="F577" s="31" t="s">
        <v>1009</v>
      </c>
      <c r="G577" s="74" t="s">
        <v>664</v>
      </c>
      <c r="H577" s="73">
        <v>12</v>
      </c>
      <c r="I577" s="191"/>
      <c r="J577" s="192" t="str">
        <f>IF(H577*I577=0,"",H577*I577)</f>
        <v/>
      </c>
    </row>
    <row r="578" spans="1:10" ht="51">
      <c r="A578" s="71"/>
      <c r="B578" s="71"/>
      <c r="C578" s="71"/>
      <c r="D578" s="7"/>
      <c r="E578" s="69"/>
      <c r="F578" s="104" t="s">
        <v>1010</v>
      </c>
      <c r="G578" s="30"/>
      <c r="H578" s="72"/>
      <c r="I578" s="190"/>
      <c r="J578" s="189"/>
    </row>
    <row r="579" spans="1:10" ht="38.25">
      <c r="A579" s="71"/>
      <c r="B579" s="71"/>
      <c r="C579" s="71"/>
      <c r="D579" s="7"/>
      <c r="E579" s="69"/>
      <c r="F579" s="31" t="s">
        <v>1006</v>
      </c>
      <c r="G579" s="30"/>
      <c r="H579" s="72"/>
      <c r="I579" s="190"/>
      <c r="J579" s="189"/>
    </row>
    <row r="580" spans="1:10">
      <c r="A580" s="71"/>
      <c r="B580" s="71"/>
      <c r="C580" s="71"/>
      <c r="D580" s="7"/>
      <c r="E580" s="69"/>
      <c r="F580" s="31"/>
      <c r="G580" s="30"/>
      <c r="H580" s="72"/>
      <c r="I580" s="190"/>
      <c r="J580" s="189"/>
    </row>
    <row r="581" spans="1:10" ht="76.5">
      <c r="A581" s="71"/>
      <c r="B581" s="71"/>
      <c r="C581" s="71"/>
      <c r="D581" s="7">
        <v>4</v>
      </c>
      <c r="E581" s="69"/>
      <c r="F581" s="31" t="s">
        <v>1011</v>
      </c>
      <c r="G581" s="74" t="s">
        <v>664</v>
      </c>
      <c r="H581" s="73">
        <v>18</v>
      </c>
      <c r="I581" s="191"/>
      <c r="J581" s="192" t="str">
        <f>IF(H581*I581=0,"",H581*I581)</f>
        <v/>
      </c>
    </row>
    <row r="582" spans="1:10" ht="76.5">
      <c r="A582" s="71"/>
      <c r="B582" s="71"/>
      <c r="C582" s="71"/>
      <c r="D582" s="7"/>
      <c r="E582" s="69"/>
      <c r="F582" s="104" t="s">
        <v>1012</v>
      </c>
      <c r="G582" s="30"/>
      <c r="H582" s="72"/>
      <c r="I582" s="190"/>
      <c r="J582" s="189"/>
    </row>
    <row r="583" spans="1:10" ht="38.25">
      <c r="A583" s="71"/>
      <c r="B583" s="71"/>
      <c r="C583" s="71"/>
      <c r="D583" s="7"/>
      <c r="E583" s="69"/>
      <c r="F583" s="31" t="s">
        <v>1006</v>
      </c>
      <c r="G583" s="30"/>
      <c r="H583" s="72"/>
      <c r="I583" s="190"/>
      <c r="J583" s="189"/>
    </row>
    <row r="584" spans="1:10">
      <c r="A584" s="71"/>
      <c r="B584" s="71"/>
      <c r="C584" s="71"/>
      <c r="D584" s="7"/>
      <c r="E584" s="69"/>
      <c r="F584" s="31"/>
      <c r="G584" s="30"/>
      <c r="H584" s="72"/>
      <c r="I584" s="190"/>
      <c r="J584" s="189"/>
    </row>
    <row r="585" spans="1:10" ht="63.75">
      <c r="A585" s="71"/>
      <c r="B585" s="71"/>
      <c r="C585" s="71"/>
      <c r="D585" s="7">
        <v>5</v>
      </c>
      <c r="E585" s="69"/>
      <c r="F585" s="31" t="s">
        <v>1013</v>
      </c>
      <c r="G585" s="74" t="s">
        <v>664</v>
      </c>
      <c r="H585" s="73">
        <v>3</v>
      </c>
      <c r="I585" s="191"/>
      <c r="J585" s="192" t="str">
        <f>IF(H585*I585=0,"",H585*I585)</f>
        <v/>
      </c>
    </row>
    <row r="586" spans="1:10" ht="51">
      <c r="A586" s="71"/>
      <c r="B586" s="71"/>
      <c r="C586" s="71"/>
      <c r="D586" s="7"/>
      <c r="E586" s="69"/>
      <c r="F586" s="104" t="s">
        <v>1014</v>
      </c>
      <c r="G586" s="30"/>
      <c r="H586" s="72"/>
      <c r="I586" s="190"/>
      <c r="J586" s="189"/>
    </row>
    <row r="587" spans="1:10" ht="38.25">
      <c r="A587" s="71"/>
      <c r="B587" s="71"/>
      <c r="C587" s="71"/>
      <c r="D587" s="7"/>
      <c r="E587" s="69"/>
      <c r="F587" s="31" t="s">
        <v>1006</v>
      </c>
      <c r="G587" s="30"/>
      <c r="H587" s="72"/>
      <c r="I587" s="190"/>
      <c r="J587" s="189"/>
    </row>
    <row r="588" spans="1:10">
      <c r="A588" s="71"/>
      <c r="B588" s="71"/>
      <c r="C588" s="71"/>
      <c r="D588" s="7"/>
      <c r="E588" s="69"/>
      <c r="F588" s="31"/>
      <c r="G588" s="30"/>
      <c r="H588" s="72"/>
      <c r="I588" s="190"/>
      <c r="J588" s="189"/>
    </row>
    <row r="589" spans="1:10" ht="63.75">
      <c r="A589" s="71"/>
      <c r="B589" s="71"/>
      <c r="C589" s="71"/>
      <c r="D589" s="7">
        <v>6</v>
      </c>
      <c r="E589" s="69"/>
      <c r="F589" s="31" t="s">
        <v>1015</v>
      </c>
      <c r="G589" s="74" t="s">
        <v>664</v>
      </c>
      <c r="H589" s="73">
        <v>3</v>
      </c>
      <c r="I589" s="191"/>
      <c r="J589" s="192" t="str">
        <f>IF(H589*I589=0,"",H589*I589)</f>
        <v/>
      </c>
    </row>
    <row r="590" spans="1:10" ht="51">
      <c r="A590" s="71"/>
      <c r="B590" s="71"/>
      <c r="C590" s="71"/>
      <c r="D590" s="7"/>
      <c r="E590" s="69"/>
      <c r="F590" s="104" t="s">
        <v>1016</v>
      </c>
      <c r="G590" s="30"/>
      <c r="H590" s="72"/>
      <c r="I590" s="190"/>
      <c r="J590" s="189"/>
    </row>
    <row r="591" spans="1:10" ht="38.25">
      <c r="A591" s="71"/>
      <c r="B591" s="71"/>
      <c r="C591" s="71"/>
      <c r="D591" s="7"/>
      <c r="E591" s="69"/>
      <c r="F591" s="31" t="s">
        <v>1006</v>
      </c>
      <c r="G591" s="30"/>
      <c r="H591" s="72"/>
      <c r="I591" s="190"/>
      <c r="J591" s="189"/>
    </row>
    <row r="592" spans="1:10">
      <c r="A592" s="71"/>
      <c r="B592" s="71"/>
      <c r="C592" s="71"/>
      <c r="D592" s="7"/>
      <c r="E592" s="69"/>
      <c r="F592" s="31"/>
      <c r="G592" s="30"/>
      <c r="H592" s="72"/>
      <c r="I592" s="190"/>
      <c r="J592" s="189"/>
    </row>
    <row r="593" spans="1:10" ht="89.25">
      <c r="A593" s="71"/>
      <c r="B593" s="71"/>
      <c r="C593" s="71"/>
      <c r="D593" s="7">
        <v>7</v>
      </c>
      <c r="E593" s="69"/>
      <c r="F593" s="31" t="s">
        <v>1017</v>
      </c>
      <c r="G593" s="74" t="s">
        <v>664</v>
      </c>
      <c r="H593" s="73">
        <v>1</v>
      </c>
      <c r="I593" s="191"/>
      <c r="J593" s="192" t="str">
        <f>IF(H593*I593=0,"",H593*I593)</f>
        <v/>
      </c>
    </row>
    <row r="594" spans="1:10" ht="63.75">
      <c r="A594" s="71"/>
      <c r="B594" s="71"/>
      <c r="C594" s="71"/>
      <c r="D594" s="7"/>
      <c r="E594" s="69"/>
      <c r="F594" s="104" t="s">
        <v>1018</v>
      </c>
      <c r="G594" s="30"/>
      <c r="H594" s="72"/>
      <c r="I594" s="190"/>
      <c r="J594" s="189"/>
    </row>
    <row r="595" spans="1:10" ht="38.25">
      <c r="A595" s="71"/>
      <c r="B595" s="71"/>
      <c r="C595" s="71"/>
      <c r="D595" s="7"/>
      <c r="E595" s="69"/>
      <c r="F595" s="31" t="s">
        <v>1006</v>
      </c>
      <c r="G595" s="30"/>
      <c r="H595" s="72"/>
      <c r="I595" s="190"/>
      <c r="J595" s="189"/>
    </row>
    <row r="596" spans="1:10">
      <c r="A596" s="71"/>
      <c r="B596" s="71"/>
      <c r="C596" s="71"/>
      <c r="D596" s="7"/>
      <c r="E596" s="69"/>
      <c r="F596" s="31"/>
      <c r="G596" s="30"/>
      <c r="H596" s="72"/>
      <c r="I596" s="190"/>
      <c r="J596" s="189"/>
    </row>
    <row r="597" spans="1:10" ht="63.75">
      <c r="A597" s="71"/>
      <c r="B597" s="71"/>
      <c r="C597" s="71"/>
      <c r="D597" s="7">
        <v>8</v>
      </c>
      <c r="E597" s="69"/>
      <c r="F597" s="31" t="s">
        <v>1019</v>
      </c>
      <c r="G597" s="74" t="s">
        <v>664</v>
      </c>
      <c r="H597" s="73">
        <v>4</v>
      </c>
      <c r="I597" s="191"/>
      <c r="J597" s="192" t="str">
        <f>IF(H597*I597=0,"",H597*I597)</f>
        <v/>
      </c>
    </row>
    <row r="598" spans="1:10" ht="63.75">
      <c r="A598" s="71"/>
      <c r="B598" s="71"/>
      <c r="C598" s="71"/>
      <c r="D598" s="7"/>
      <c r="E598" s="69"/>
      <c r="F598" s="104" t="s">
        <v>1020</v>
      </c>
      <c r="G598" s="30"/>
      <c r="H598" s="72"/>
      <c r="I598" s="190"/>
      <c r="J598" s="189"/>
    </row>
    <row r="599" spans="1:10" ht="38.25">
      <c r="A599" s="71"/>
      <c r="B599" s="71"/>
      <c r="C599" s="71"/>
      <c r="D599" s="7"/>
      <c r="E599" s="69"/>
      <c r="F599" s="31" t="s">
        <v>1006</v>
      </c>
      <c r="G599" s="30"/>
      <c r="H599" s="72"/>
      <c r="I599" s="190"/>
      <c r="J599" s="189"/>
    </row>
    <row r="600" spans="1:10">
      <c r="A600" s="71"/>
      <c r="B600" s="71"/>
      <c r="C600" s="71"/>
      <c r="D600" s="7"/>
      <c r="E600" s="69"/>
      <c r="F600" s="31"/>
      <c r="G600" s="30"/>
      <c r="H600" s="72"/>
      <c r="I600" s="190"/>
      <c r="J600" s="189"/>
    </row>
    <row r="601" spans="1:10" ht="63.75">
      <c r="A601" s="71"/>
      <c r="B601" s="71"/>
      <c r="C601" s="71"/>
      <c r="D601" s="7">
        <v>9</v>
      </c>
      <c r="E601" s="69"/>
      <c r="F601" s="31" t="s">
        <v>1021</v>
      </c>
      <c r="G601" s="74" t="s">
        <v>664</v>
      </c>
      <c r="H601" s="73">
        <v>9</v>
      </c>
      <c r="I601" s="191"/>
      <c r="J601" s="192" t="str">
        <f>IF(H601*I601=0,"",H601*I601)</f>
        <v/>
      </c>
    </row>
    <row r="602" spans="1:10" ht="51">
      <c r="A602" s="71"/>
      <c r="B602" s="71"/>
      <c r="C602" s="71"/>
      <c r="D602" s="7"/>
      <c r="E602" s="69"/>
      <c r="F602" s="104" t="s">
        <v>1022</v>
      </c>
      <c r="G602" s="30"/>
      <c r="H602" s="72"/>
      <c r="I602" s="190"/>
      <c r="J602" s="189"/>
    </row>
    <row r="603" spans="1:10" ht="38.25">
      <c r="A603" s="71"/>
      <c r="B603" s="71"/>
      <c r="C603" s="71"/>
      <c r="D603" s="7"/>
      <c r="E603" s="69"/>
      <c r="F603" s="31" t="s">
        <v>1006</v>
      </c>
      <c r="G603" s="30"/>
      <c r="H603" s="72"/>
      <c r="I603" s="190"/>
      <c r="J603" s="189"/>
    </row>
    <row r="604" spans="1:10">
      <c r="A604" s="71"/>
      <c r="B604" s="71"/>
      <c r="C604" s="71"/>
      <c r="D604" s="7"/>
      <c r="E604" s="69"/>
      <c r="F604" s="31"/>
      <c r="G604" s="30"/>
      <c r="H604" s="72"/>
      <c r="I604" s="190"/>
      <c r="J604" s="189"/>
    </row>
    <row r="605" spans="1:10" ht="63.75">
      <c r="A605" s="71"/>
      <c r="B605" s="71"/>
      <c r="C605" s="71"/>
      <c r="D605" s="7">
        <v>10</v>
      </c>
      <c r="E605" s="69"/>
      <c r="F605" s="31" t="s">
        <v>1023</v>
      </c>
      <c r="G605" s="74" t="s">
        <v>664</v>
      </c>
      <c r="H605" s="73">
        <v>1</v>
      </c>
      <c r="I605" s="191"/>
      <c r="J605" s="192" t="str">
        <f>IF(H605*I605=0,"",H605*I605)</f>
        <v/>
      </c>
    </row>
    <row r="606" spans="1:10" ht="51">
      <c r="A606" s="71"/>
      <c r="B606" s="71"/>
      <c r="C606" s="71"/>
      <c r="D606" s="7"/>
      <c r="E606" s="69"/>
      <c r="F606" s="104" t="s">
        <v>1024</v>
      </c>
      <c r="G606" s="30"/>
      <c r="H606" s="72"/>
      <c r="I606" s="190"/>
      <c r="J606" s="189"/>
    </row>
    <row r="607" spans="1:10" ht="38.25">
      <c r="A607" s="71"/>
      <c r="B607" s="71"/>
      <c r="C607" s="71"/>
      <c r="D607" s="7"/>
      <c r="E607" s="69"/>
      <c r="F607" s="31" t="s">
        <v>1006</v>
      </c>
      <c r="G607" s="30"/>
      <c r="H607" s="72"/>
      <c r="I607" s="190"/>
      <c r="J607" s="189"/>
    </row>
    <row r="608" spans="1:10">
      <c r="A608" s="71"/>
      <c r="B608" s="71"/>
      <c r="C608" s="71"/>
      <c r="D608" s="7"/>
      <c r="E608" s="69"/>
      <c r="F608" s="31"/>
      <c r="G608" s="30"/>
      <c r="H608" s="72"/>
      <c r="I608" s="190"/>
      <c r="J608" s="189"/>
    </row>
    <row r="609" spans="1:10" ht="51">
      <c r="A609" s="71"/>
      <c r="B609" s="71"/>
      <c r="C609" s="71"/>
      <c r="D609" s="7">
        <v>11</v>
      </c>
      <c r="E609" s="69"/>
      <c r="F609" s="31" t="s">
        <v>1025</v>
      </c>
      <c r="G609" s="74" t="s">
        <v>664</v>
      </c>
      <c r="H609" s="73">
        <v>10</v>
      </c>
      <c r="I609" s="191"/>
      <c r="J609" s="192" t="str">
        <f>IF(H609*I609=0,"",H609*I609)</f>
        <v/>
      </c>
    </row>
    <row r="610" spans="1:10" ht="51">
      <c r="A610" s="71"/>
      <c r="B610" s="71"/>
      <c r="C610" s="71"/>
      <c r="D610" s="7"/>
      <c r="E610" s="69"/>
      <c r="F610" s="104" t="s">
        <v>1026</v>
      </c>
      <c r="G610" s="30"/>
      <c r="H610" s="72"/>
      <c r="I610" s="190"/>
      <c r="J610" s="189"/>
    </row>
    <row r="611" spans="1:10" ht="38.25">
      <c r="A611" s="71"/>
      <c r="B611" s="71"/>
      <c r="C611" s="71"/>
      <c r="D611" s="7"/>
      <c r="E611" s="69"/>
      <c r="F611" s="31" t="s">
        <v>1006</v>
      </c>
      <c r="G611" s="30"/>
      <c r="H611" s="72"/>
      <c r="I611" s="190"/>
      <c r="J611" s="189"/>
    </row>
    <row r="612" spans="1:10" ht="9" customHeight="1">
      <c r="A612" s="71"/>
      <c r="B612" s="71"/>
      <c r="C612" s="71"/>
      <c r="D612" s="7"/>
      <c r="E612" s="69"/>
      <c r="F612" s="31"/>
      <c r="G612" s="30"/>
      <c r="H612" s="72"/>
      <c r="I612" s="190"/>
      <c r="J612" s="189"/>
    </row>
    <row r="613" spans="1:10" ht="11.25" customHeight="1">
      <c r="A613" s="67"/>
      <c r="B613" s="67"/>
      <c r="C613" s="67"/>
      <c r="D613" s="67"/>
      <c r="E613" s="66"/>
      <c r="F613" s="65"/>
      <c r="G613" s="38"/>
      <c r="H613" s="109"/>
      <c r="I613" s="193"/>
      <c r="J613" s="194"/>
    </row>
    <row r="614" spans="1:10" ht="51">
      <c r="A614" s="70" t="s">
        <v>546</v>
      </c>
      <c r="B614" s="70">
        <v>6</v>
      </c>
      <c r="C614" s="6">
        <v>3</v>
      </c>
      <c r="D614" s="7"/>
      <c r="E614" s="69"/>
      <c r="F614" s="31" t="s">
        <v>1027</v>
      </c>
      <c r="H614" s="113"/>
      <c r="I614" s="195"/>
      <c r="J614" s="195"/>
    </row>
    <row r="615" spans="1:10" ht="25.5">
      <c r="A615" s="71"/>
      <c r="B615" s="71"/>
      <c r="C615" s="71"/>
      <c r="D615" s="67"/>
      <c r="E615" s="69"/>
      <c r="F615" s="31" t="s">
        <v>1028</v>
      </c>
      <c r="G615" s="40"/>
      <c r="H615" s="112"/>
      <c r="I615" s="198"/>
      <c r="J615" s="189"/>
    </row>
    <row r="616" spans="1:10" ht="63.75">
      <c r="A616" s="71"/>
      <c r="B616" s="71"/>
      <c r="C616" s="71"/>
      <c r="D616" s="7">
        <v>1</v>
      </c>
      <c r="E616" s="69"/>
      <c r="F616" s="31" t="s">
        <v>1029</v>
      </c>
      <c r="G616" s="30" t="s">
        <v>664</v>
      </c>
      <c r="H616" s="78">
        <v>2</v>
      </c>
      <c r="I616" s="190"/>
      <c r="J616" s="192" t="str">
        <f>IF(H616*I616=0,"",H616*I616)</f>
        <v/>
      </c>
    </row>
    <row r="617" spans="1:10" ht="76.5">
      <c r="A617" s="71"/>
      <c r="B617" s="71"/>
      <c r="C617" s="71"/>
      <c r="D617" s="67"/>
      <c r="E617" s="69"/>
      <c r="F617" s="31" t="s">
        <v>1030</v>
      </c>
      <c r="G617" s="101"/>
      <c r="H617" s="100"/>
      <c r="I617" s="207"/>
      <c r="J617" s="208"/>
    </row>
    <row r="618" spans="1:10" ht="38.25">
      <c r="A618" s="71"/>
      <c r="B618" s="71"/>
      <c r="C618" s="71"/>
      <c r="D618" s="67"/>
      <c r="E618" s="69"/>
      <c r="F618" s="31" t="s">
        <v>1031</v>
      </c>
      <c r="G618" s="30"/>
      <c r="H618" s="78"/>
      <c r="I618" s="190"/>
      <c r="J618" s="189"/>
    </row>
    <row r="619" spans="1:10">
      <c r="A619" s="71"/>
      <c r="B619" s="71"/>
      <c r="C619" s="71"/>
      <c r="D619" s="67"/>
      <c r="E619" s="69"/>
      <c r="F619" s="31"/>
      <c r="G619" s="40"/>
      <c r="H619" s="95"/>
      <c r="I619" s="198"/>
      <c r="J619" s="189"/>
    </row>
    <row r="620" spans="1:10" ht="51">
      <c r="A620" s="71"/>
      <c r="B620" s="71"/>
      <c r="C620" s="71"/>
      <c r="D620" s="7">
        <v>2</v>
      </c>
      <c r="E620" s="69"/>
      <c r="F620" s="19" t="s">
        <v>1032</v>
      </c>
      <c r="G620" s="74" t="s">
        <v>664</v>
      </c>
      <c r="H620" s="111">
        <v>1</v>
      </c>
      <c r="I620" s="191"/>
      <c r="J620" s="192" t="str">
        <f>IF(H620*I620=0,"",H620*I620)</f>
        <v/>
      </c>
    </row>
    <row r="621" spans="1:10" ht="63.75">
      <c r="A621" s="71"/>
      <c r="B621" s="71"/>
      <c r="C621" s="71"/>
      <c r="D621" s="7">
        <v>3</v>
      </c>
      <c r="E621" s="69"/>
      <c r="F621" s="20" t="s">
        <v>1033</v>
      </c>
      <c r="G621" s="74" t="s">
        <v>664</v>
      </c>
      <c r="H621" s="111">
        <v>1</v>
      </c>
      <c r="I621" s="191"/>
      <c r="J621" s="192" t="str">
        <f>IF(H621*I621=0,"",H621*I621)</f>
        <v/>
      </c>
    </row>
    <row r="622" spans="1:10">
      <c r="A622" s="71"/>
      <c r="B622" s="71"/>
      <c r="C622" s="71"/>
      <c r="D622" s="67"/>
      <c r="E622" s="69"/>
      <c r="F622" s="21" t="s">
        <v>1034</v>
      </c>
      <c r="G622" s="30"/>
      <c r="H622" s="110"/>
      <c r="I622" s="190"/>
      <c r="J622" s="189"/>
    </row>
    <row r="623" spans="1:10">
      <c r="A623" s="71"/>
      <c r="B623" s="71"/>
      <c r="C623" s="71"/>
      <c r="D623" s="67"/>
      <c r="E623" s="69"/>
      <c r="F623" s="31"/>
      <c r="G623" s="30"/>
      <c r="H623" s="110"/>
      <c r="I623" s="190"/>
      <c r="J623" s="189"/>
    </row>
    <row r="624" spans="1:10">
      <c r="A624" s="67"/>
      <c r="B624" s="67"/>
      <c r="C624" s="67"/>
      <c r="D624" s="67"/>
      <c r="E624" s="66"/>
      <c r="F624" s="65"/>
      <c r="G624" s="38"/>
      <c r="H624" s="109"/>
      <c r="I624" s="193"/>
      <c r="J624" s="194"/>
    </row>
    <row r="625" spans="1:10" ht="15.75" thickBot="1">
      <c r="A625" s="67"/>
      <c r="B625" s="67"/>
      <c r="C625" s="67"/>
      <c r="D625" s="67"/>
      <c r="E625" s="66"/>
      <c r="F625" s="65"/>
      <c r="G625" s="38"/>
      <c r="H625" s="64"/>
      <c r="I625" s="193"/>
      <c r="J625" s="194"/>
    </row>
    <row r="626" spans="1:10" ht="35.1" customHeight="1" thickTop="1" thickBot="1">
      <c r="A626" s="63" t="s">
        <v>546</v>
      </c>
      <c r="B626" s="13">
        <v>6</v>
      </c>
      <c r="C626" s="47"/>
      <c r="D626" s="43"/>
      <c r="E626" s="48"/>
      <c r="F626" s="47" t="s">
        <v>555</v>
      </c>
      <c r="G626" s="62"/>
      <c r="H626" s="61"/>
      <c r="I626" s="200"/>
      <c r="J626" s="201" t="str">
        <f>IF(SUM(J526:J625)=0,"",SUM(J526:J625))</f>
        <v/>
      </c>
    </row>
    <row r="627" spans="1:10" ht="15.75" thickTop="1">
      <c r="A627" s="82"/>
      <c r="B627" s="82"/>
      <c r="C627" s="82"/>
      <c r="D627" s="83"/>
      <c r="E627" s="32"/>
      <c r="F627" s="82"/>
      <c r="G627" s="30"/>
      <c r="H627" s="58"/>
      <c r="I627" s="188"/>
      <c r="J627" s="202"/>
    </row>
    <row r="628" spans="1:10">
      <c r="A628" s="67" t="s">
        <v>635</v>
      </c>
      <c r="B628" s="67"/>
      <c r="C628" s="67"/>
      <c r="D628" s="67"/>
      <c r="E628" s="32"/>
      <c r="F628" s="31"/>
      <c r="G628" s="30"/>
      <c r="H628" s="58"/>
      <c r="I628" s="188"/>
      <c r="J628" s="190"/>
    </row>
    <row r="629" spans="1:10">
      <c r="A629" s="14" t="s">
        <v>546</v>
      </c>
      <c r="B629" s="14">
        <v>7</v>
      </c>
      <c r="C629" s="14"/>
      <c r="D629" s="15"/>
      <c r="E629" s="14"/>
      <c r="F629" s="14" t="s">
        <v>556</v>
      </c>
      <c r="G629" s="30"/>
      <c r="H629" s="81"/>
      <c r="I629" s="188"/>
      <c r="J629" s="198"/>
    </row>
    <row r="630" spans="1:10">
      <c r="A630" s="108"/>
      <c r="B630" s="108"/>
      <c r="C630" s="108"/>
      <c r="D630" s="107"/>
      <c r="E630" s="97"/>
      <c r="F630" s="55"/>
      <c r="G630" s="30"/>
      <c r="H630" s="95"/>
      <c r="I630" s="188"/>
      <c r="J630" s="189"/>
    </row>
    <row r="631" spans="1:10" ht="25.5">
      <c r="A631" s="70" t="s">
        <v>546</v>
      </c>
      <c r="B631" s="70">
        <v>7</v>
      </c>
      <c r="C631" s="6">
        <v>1</v>
      </c>
      <c r="D631" s="7"/>
      <c r="E631" s="106"/>
      <c r="F631" s="104" t="s">
        <v>1035</v>
      </c>
      <c r="G631" s="30"/>
      <c r="H631" s="105"/>
      <c r="I631" s="190"/>
      <c r="J631" s="189"/>
    </row>
    <row r="632" spans="1:10" ht="25.5">
      <c r="A632" s="71"/>
      <c r="B632" s="71"/>
      <c r="C632" s="71"/>
      <c r="D632" s="7"/>
      <c r="E632" s="106"/>
      <c r="F632" s="31" t="s">
        <v>1036</v>
      </c>
      <c r="G632" s="30"/>
      <c r="H632" s="105"/>
      <c r="I632" s="190"/>
      <c r="J632" s="189"/>
    </row>
    <row r="633" spans="1:10" ht="25.5">
      <c r="A633" s="71"/>
      <c r="B633" s="71"/>
      <c r="C633" s="71"/>
      <c r="D633" s="7"/>
      <c r="E633" s="106"/>
      <c r="F633" s="31" t="s">
        <v>968</v>
      </c>
      <c r="G633" s="30"/>
      <c r="H633" s="105"/>
      <c r="I633" s="190"/>
      <c r="J633" s="189"/>
    </row>
    <row r="634" spans="1:10" ht="25.5">
      <c r="A634" s="71"/>
      <c r="B634" s="71"/>
      <c r="C634" s="71"/>
      <c r="D634" s="7"/>
      <c r="E634" s="106"/>
      <c r="F634" s="31" t="s">
        <v>1037</v>
      </c>
      <c r="G634" s="30"/>
      <c r="H634" s="105"/>
      <c r="I634" s="190"/>
      <c r="J634" s="189"/>
    </row>
    <row r="635" spans="1:10" ht="38.25">
      <c r="A635" s="71"/>
      <c r="B635" s="71"/>
      <c r="C635" s="71"/>
      <c r="D635" s="7"/>
      <c r="E635" s="106"/>
      <c r="F635" s="31" t="s">
        <v>1038</v>
      </c>
      <c r="G635" s="30"/>
      <c r="H635" s="105"/>
      <c r="I635" s="190"/>
      <c r="J635" s="189"/>
    </row>
    <row r="636" spans="1:10" ht="25.5">
      <c r="A636" s="71"/>
      <c r="B636" s="71"/>
      <c r="C636" s="71"/>
      <c r="D636" s="7"/>
      <c r="E636" s="106"/>
      <c r="F636" s="31" t="s">
        <v>969</v>
      </c>
      <c r="G636" s="30"/>
      <c r="H636" s="105"/>
      <c r="I636" s="190"/>
      <c r="J636" s="189"/>
    </row>
    <row r="637" spans="1:10">
      <c r="A637" s="71"/>
      <c r="B637" s="71"/>
      <c r="C637" s="71"/>
      <c r="D637" s="67"/>
      <c r="E637" s="69"/>
      <c r="F637" s="18" t="s">
        <v>783</v>
      </c>
      <c r="G637" s="40"/>
      <c r="H637" s="95"/>
      <c r="I637" s="198"/>
      <c r="J637" s="189"/>
    </row>
    <row r="638" spans="1:10" ht="63.75">
      <c r="A638" s="71"/>
      <c r="B638" s="71"/>
      <c r="C638" s="71"/>
      <c r="D638" s="7">
        <v>1</v>
      </c>
      <c r="E638" s="106"/>
      <c r="F638" s="76" t="s">
        <v>1039</v>
      </c>
      <c r="G638" s="74" t="s">
        <v>664</v>
      </c>
      <c r="H638" s="73">
        <v>8</v>
      </c>
      <c r="I638" s="191"/>
      <c r="J638" s="192" t="str">
        <f>IF(H638*I638=0,"",H638*I638)</f>
        <v/>
      </c>
    </row>
    <row r="639" spans="1:10" ht="63.75">
      <c r="A639" s="71"/>
      <c r="B639" s="71"/>
      <c r="C639" s="71"/>
      <c r="D639" s="7">
        <v>2</v>
      </c>
      <c r="E639" s="69"/>
      <c r="F639" s="76" t="s">
        <v>1040</v>
      </c>
      <c r="G639" s="74" t="s">
        <v>664</v>
      </c>
      <c r="H639" s="73">
        <v>7</v>
      </c>
      <c r="I639" s="191"/>
      <c r="J639" s="192" t="str">
        <f>IF(H639*I639=0,"",H639*I639)</f>
        <v/>
      </c>
    </row>
    <row r="640" spans="1:10" ht="63.75">
      <c r="A640" s="71"/>
      <c r="B640" s="71"/>
      <c r="C640" s="71"/>
      <c r="D640" s="7">
        <v>3</v>
      </c>
      <c r="E640" s="69"/>
      <c r="F640" s="76" t="s">
        <v>1041</v>
      </c>
      <c r="G640" s="74" t="s">
        <v>664</v>
      </c>
      <c r="H640" s="73">
        <v>9</v>
      </c>
      <c r="I640" s="191"/>
      <c r="J640" s="192" t="str">
        <f>IF(H640*I640=0,"",H640*I640)</f>
        <v/>
      </c>
    </row>
    <row r="641" spans="1:10" ht="51">
      <c r="A641" s="71"/>
      <c r="B641" s="71"/>
      <c r="C641" s="71"/>
      <c r="D641" s="7">
        <v>4</v>
      </c>
      <c r="E641" s="69"/>
      <c r="F641" s="76" t="s">
        <v>1042</v>
      </c>
      <c r="G641" s="74" t="s">
        <v>664</v>
      </c>
      <c r="H641" s="73">
        <v>2</v>
      </c>
      <c r="I641" s="191"/>
      <c r="J641" s="192" t="str">
        <f>IF(H641*I641=0,"",H641*I641)</f>
        <v/>
      </c>
    </row>
    <row r="642" spans="1:10" ht="38.25">
      <c r="A642" s="71"/>
      <c r="B642" s="71"/>
      <c r="C642" s="71"/>
      <c r="D642" s="7"/>
      <c r="E642" s="69"/>
      <c r="F642" s="76" t="s">
        <v>1043</v>
      </c>
      <c r="G642" s="30"/>
      <c r="H642" s="78"/>
      <c r="I642" s="190"/>
      <c r="J642" s="189"/>
    </row>
    <row r="643" spans="1:10" ht="63.75">
      <c r="A643" s="71"/>
      <c r="B643" s="71"/>
      <c r="C643" s="71"/>
      <c r="D643" s="7">
        <v>5</v>
      </c>
      <c r="E643" s="69"/>
      <c r="F643" s="93" t="s">
        <v>1044</v>
      </c>
      <c r="G643" s="74" t="s">
        <v>664</v>
      </c>
      <c r="H643" s="73">
        <v>6</v>
      </c>
      <c r="I643" s="191"/>
      <c r="J643" s="192" t="str">
        <f>IF(H643*I643=0,"",H643*I643)</f>
        <v/>
      </c>
    </row>
    <row r="644" spans="1:10" ht="76.5">
      <c r="A644" s="71"/>
      <c r="B644" s="71"/>
      <c r="C644" s="71"/>
      <c r="D644" s="7">
        <v>6</v>
      </c>
      <c r="E644" s="69"/>
      <c r="F644" s="93" t="s">
        <v>1045</v>
      </c>
      <c r="G644" s="74" t="s">
        <v>664</v>
      </c>
      <c r="H644" s="73">
        <v>2</v>
      </c>
      <c r="I644" s="191"/>
      <c r="J644" s="192" t="str">
        <f>IF(H644*I644=0,"",H644*I644)</f>
        <v/>
      </c>
    </row>
    <row r="645" spans="1:10" ht="51">
      <c r="A645" s="71"/>
      <c r="B645" s="71"/>
      <c r="C645" s="71"/>
      <c r="D645" s="7">
        <v>7</v>
      </c>
      <c r="E645" s="69"/>
      <c r="F645" s="76" t="s">
        <v>1046</v>
      </c>
      <c r="G645" s="74" t="s">
        <v>664</v>
      </c>
      <c r="H645" s="73">
        <v>1</v>
      </c>
      <c r="I645" s="191"/>
      <c r="J645" s="192" t="str">
        <f>IF(H645*I645=0,"",H645*I645)</f>
        <v/>
      </c>
    </row>
    <row r="646" spans="1:10" ht="25.5">
      <c r="A646" s="71"/>
      <c r="B646" s="71"/>
      <c r="C646" s="71"/>
      <c r="D646" s="7"/>
      <c r="E646" s="69"/>
      <c r="F646" s="76" t="s">
        <v>1047</v>
      </c>
      <c r="G646" s="30"/>
      <c r="H646" s="78"/>
      <c r="I646" s="190"/>
      <c r="J646" s="189"/>
    </row>
    <row r="647" spans="1:10" ht="63.75">
      <c r="A647" s="71"/>
      <c r="B647" s="71"/>
      <c r="C647" s="71"/>
      <c r="D647" s="7">
        <v>8</v>
      </c>
      <c r="E647" s="69"/>
      <c r="F647" s="93" t="s">
        <v>1048</v>
      </c>
      <c r="G647" s="74" t="s">
        <v>664</v>
      </c>
      <c r="H647" s="73">
        <v>1</v>
      </c>
      <c r="I647" s="191"/>
      <c r="J647" s="192" t="str">
        <f>IF(H647*I647=0,"",H647*I647)</f>
        <v/>
      </c>
    </row>
    <row r="648" spans="1:10" ht="89.25">
      <c r="A648" s="71"/>
      <c r="B648" s="71"/>
      <c r="C648" s="71"/>
      <c r="D648" s="7">
        <v>9</v>
      </c>
      <c r="E648" s="69"/>
      <c r="F648" s="76" t="s">
        <v>1049</v>
      </c>
      <c r="G648" s="74" t="s">
        <v>664</v>
      </c>
      <c r="H648" s="73">
        <v>4</v>
      </c>
      <c r="I648" s="191"/>
      <c r="J648" s="192" t="str">
        <f>IF(H648*I648=0,"",H648*I648)</f>
        <v/>
      </c>
    </row>
    <row r="649" spans="1:10" ht="51">
      <c r="A649" s="71"/>
      <c r="B649" s="71"/>
      <c r="C649" s="71"/>
      <c r="D649" s="7">
        <v>10</v>
      </c>
      <c r="E649" s="69"/>
      <c r="F649" s="76" t="s">
        <v>1050</v>
      </c>
      <c r="G649" s="74" t="s">
        <v>664</v>
      </c>
      <c r="H649" s="73">
        <v>1</v>
      </c>
      <c r="I649" s="191"/>
      <c r="J649" s="192" t="str">
        <f>IF(H649*I649=0,"",H649*I649)</f>
        <v/>
      </c>
    </row>
    <row r="650" spans="1:10" ht="38.25">
      <c r="A650" s="71"/>
      <c r="B650" s="71"/>
      <c r="C650" s="71"/>
      <c r="D650" s="7"/>
      <c r="E650" s="69"/>
      <c r="F650" s="31" t="s">
        <v>1051</v>
      </c>
      <c r="G650" s="30"/>
      <c r="H650" s="78"/>
      <c r="I650" s="190"/>
      <c r="J650" s="189"/>
    </row>
    <row r="651" spans="1:10">
      <c r="A651" s="67"/>
      <c r="B651" s="67"/>
      <c r="C651" s="67"/>
      <c r="D651" s="67"/>
      <c r="E651" s="66"/>
      <c r="F651" s="65"/>
      <c r="G651" s="38"/>
      <c r="H651" s="64"/>
      <c r="I651" s="193"/>
      <c r="J651" s="194"/>
    </row>
    <row r="652" spans="1:10" ht="38.25">
      <c r="A652" s="70" t="s">
        <v>546</v>
      </c>
      <c r="B652" s="70">
        <v>7</v>
      </c>
      <c r="C652" s="6">
        <v>2</v>
      </c>
      <c r="D652" s="7"/>
      <c r="E652" s="106"/>
      <c r="F652" s="104" t="s">
        <v>1052</v>
      </c>
      <c r="G652" s="30"/>
      <c r="H652" s="105"/>
      <c r="I652" s="190"/>
      <c r="J652" s="189"/>
    </row>
    <row r="653" spans="1:10" ht="63.75">
      <c r="A653" s="71"/>
      <c r="B653" s="71"/>
      <c r="C653" s="71"/>
      <c r="D653" s="67"/>
      <c r="E653" s="69"/>
      <c r="F653" s="31" t="s">
        <v>1053</v>
      </c>
      <c r="G653" s="30"/>
      <c r="H653" s="78"/>
      <c r="I653" s="190"/>
      <c r="J653" s="189"/>
    </row>
    <row r="654" spans="1:10">
      <c r="A654" s="71"/>
      <c r="B654" s="71"/>
      <c r="C654" s="71"/>
      <c r="D654" s="67"/>
      <c r="E654" s="69"/>
      <c r="F654" s="31" t="s">
        <v>1054</v>
      </c>
      <c r="G654" s="30"/>
      <c r="H654" s="78"/>
      <c r="I654" s="190"/>
      <c r="J654" s="189"/>
    </row>
    <row r="655" spans="1:10" ht="25.5">
      <c r="A655" s="71"/>
      <c r="B655" s="71"/>
      <c r="C655" s="71"/>
      <c r="D655" s="67"/>
      <c r="E655" s="69"/>
      <c r="F655" s="31" t="s">
        <v>1055</v>
      </c>
      <c r="G655" s="30"/>
      <c r="H655" s="78"/>
      <c r="I655" s="190"/>
      <c r="J655" s="189"/>
    </row>
    <row r="656" spans="1:10" ht="25.5">
      <c r="A656" s="71"/>
      <c r="B656" s="71"/>
      <c r="C656" s="71"/>
      <c r="D656" s="67"/>
      <c r="E656" s="69"/>
      <c r="F656" s="31" t="s">
        <v>1056</v>
      </c>
      <c r="G656" s="30"/>
      <c r="H656" s="78"/>
      <c r="I656" s="190"/>
      <c r="J656" s="189"/>
    </row>
    <row r="657" spans="1:10" ht="25.5">
      <c r="A657" s="71"/>
      <c r="B657" s="71"/>
      <c r="C657" s="71"/>
      <c r="D657" s="67"/>
      <c r="E657" s="69"/>
      <c r="F657" s="31" t="s">
        <v>1057</v>
      </c>
      <c r="G657" s="74" t="s">
        <v>664</v>
      </c>
      <c r="H657" s="73">
        <v>3</v>
      </c>
      <c r="I657" s="191"/>
      <c r="J657" s="192" t="str">
        <f>IF(H657*I657=0,"",H657*I657)</f>
        <v/>
      </c>
    </row>
    <row r="658" spans="1:10">
      <c r="A658" s="71"/>
      <c r="B658" s="71"/>
      <c r="C658" s="71"/>
      <c r="D658" s="67"/>
      <c r="E658" s="69"/>
      <c r="F658" s="31"/>
      <c r="G658" s="30"/>
      <c r="H658" s="68"/>
      <c r="I658" s="190"/>
      <c r="J658" s="189"/>
    </row>
    <row r="659" spans="1:10" ht="38.25">
      <c r="A659" s="70" t="s">
        <v>546</v>
      </c>
      <c r="B659" s="70">
        <v>7</v>
      </c>
      <c r="C659" s="6">
        <v>3</v>
      </c>
      <c r="D659" s="7"/>
      <c r="E659" s="106"/>
      <c r="F659" s="104" t="s">
        <v>1058</v>
      </c>
      <c r="G659" s="30"/>
      <c r="H659" s="105"/>
      <c r="I659" s="190"/>
      <c r="J659" s="189"/>
    </row>
    <row r="660" spans="1:10" ht="63.75">
      <c r="A660" s="71"/>
      <c r="B660" s="71"/>
      <c r="C660" s="71"/>
      <c r="D660" s="67"/>
      <c r="E660" s="69"/>
      <c r="F660" s="31" t="s">
        <v>1053</v>
      </c>
      <c r="G660" s="30"/>
      <c r="H660" s="78"/>
      <c r="I660" s="190"/>
      <c r="J660" s="189"/>
    </row>
    <row r="661" spans="1:10">
      <c r="A661" s="71"/>
      <c r="B661" s="71"/>
      <c r="C661" s="71"/>
      <c r="D661" s="67"/>
      <c r="E661" s="69"/>
      <c r="F661" s="31" t="s">
        <v>1059</v>
      </c>
      <c r="G661" s="30"/>
      <c r="H661" s="78"/>
      <c r="I661" s="190"/>
      <c r="J661" s="189"/>
    </row>
    <row r="662" spans="1:10" ht="38.25">
      <c r="A662" s="71"/>
      <c r="B662" s="71"/>
      <c r="C662" s="71"/>
      <c r="D662" s="67"/>
      <c r="E662" s="69"/>
      <c r="F662" s="31" t="s">
        <v>1060</v>
      </c>
      <c r="G662" s="30"/>
      <c r="H662" s="78"/>
      <c r="I662" s="190"/>
      <c r="J662" s="189"/>
    </row>
    <row r="663" spans="1:10" ht="25.5">
      <c r="A663" s="71"/>
      <c r="B663" s="71"/>
      <c r="C663" s="71"/>
      <c r="D663" s="67"/>
      <c r="E663" s="69"/>
      <c r="F663" s="31" t="s">
        <v>1056</v>
      </c>
      <c r="G663" s="30"/>
      <c r="H663" s="78"/>
      <c r="I663" s="190"/>
      <c r="J663" s="189"/>
    </row>
    <row r="664" spans="1:10" ht="25.5">
      <c r="A664" s="71"/>
      <c r="B664" s="71"/>
      <c r="C664" s="71"/>
      <c r="D664" s="67"/>
      <c r="E664" s="69"/>
      <c r="F664" s="31" t="s">
        <v>1057</v>
      </c>
      <c r="G664" s="74" t="s">
        <v>664</v>
      </c>
      <c r="H664" s="73">
        <v>2</v>
      </c>
      <c r="I664" s="191"/>
      <c r="J664" s="192" t="str">
        <f>IF(H664*I664=0,"",H664*I664)</f>
        <v/>
      </c>
    </row>
    <row r="665" spans="1:10">
      <c r="A665" s="71"/>
      <c r="B665" s="71"/>
      <c r="C665" s="71"/>
      <c r="D665" s="67"/>
      <c r="E665" s="69"/>
      <c r="F665" s="31"/>
      <c r="G665" s="30"/>
      <c r="H665" s="68"/>
      <c r="I665" s="190"/>
      <c r="J665" s="189"/>
    </row>
    <row r="666" spans="1:10" ht="38.25">
      <c r="A666" s="70" t="s">
        <v>546</v>
      </c>
      <c r="B666" s="70">
        <v>7</v>
      </c>
      <c r="C666" s="6">
        <v>4</v>
      </c>
      <c r="D666" s="7"/>
      <c r="E666" s="106"/>
      <c r="F666" s="104" t="s">
        <v>1061</v>
      </c>
      <c r="G666" s="30"/>
      <c r="H666" s="105"/>
      <c r="I666" s="190"/>
      <c r="J666" s="189"/>
    </row>
    <row r="667" spans="1:10" ht="51">
      <c r="A667" s="71"/>
      <c r="B667" s="71"/>
      <c r="C667" s="71"/>
      <c r="D667" s="67"/>
      <c r="E667" s="69"/>
      <c r="F667" s="31" t="s">
        <v>1062</v>
      </c>
      <c r="G667" s="30"/>
      <c r="H667" s="78"/>
      <c r="I667" s="190"/>
      <c r="J667" s="189"/>
    </row>
    <row r="668" spans="1:10">
      <c r="A668" s="71"/>
      <c r="B668" s="71"/>
      <c r="C668" s="71"/>
      <c r="D668" s="67"/>
      <c r="E668" s="69"/>
      <c r="F668" s="31" t="s">
        <v>1054</v>
      </c>
      <c r="G668" s="30"/>
      <c r="H668" s="78"/>
      <c r="I668" s="190"/>
      <c r="J668" s="189"/>
    </row>
    <row r="669" spans="1:10" ht="25.5">
      <c r="A669" s="71"/>
      <c r="B669" s="71"/>
      <c r="C669" s="71"/>
      <c r="D669" s="67"/>
      <c r="E669" s="69"/>
      <c r="F669" s="31" t="s">
        <v>1063</v>
      </c>
      <c r="G669" s="30"/>
      <c r="H669" s="78"/>
      <c r="I669" s="190"/>
      <c r="J669" s="189"/>
    </row>
    <row r="670" spans="1:10">
      <c r="A670" s="71"/>
      <c r="B670" s="71"/>
      <c r="C670" s="71"/>
      <c r="D670" s="67"/>
      <c r="E670" s="69"/>
      <c r="F670" s="31" t="s">
        <v>1064</v>
      </c>
      <c r="G670" s="30"/>
      <c r="H670" s="78"/>
      <c r="I670" s="190"/>
      <c r="J670" s="189"/>
    </row>
    <row r="671" spans="1:10" ht="25.5">
      <c r="A671" s="71"/>
      <c r="B671" s="71"/>
      <c r="C671" s="71"/>
      <c r="D671" s="67"/>
      <c r="E671" s="69"/>
      <c r="F671" s="31" t="s">
        <v>1057</v>
      </c>
      <c r="G671" s="74" t="s">
        <v>664</v>
      </c>
      <c r="H671" s="73">
        <v>7</v>
      </c>
      <c r="I671" s="191"/>
      <c r="J671" s="192" t="str">
        <f>IF(H671*I671=0,"",H671*I671)</f>
        <v/>
      </c>
    </row>
    <row r="672" spans="1:10">
      <c r="A672" s="71"/>
      <c r="B672" s="71"/>
      <c r="C672" s="71"/>
      <c r="D672" s="67"/>
      <c r="E672" s="69"/>
      <c r="F672" s="31"/>
      <c r="G672" s="30"/>
      <c r="H672" s="68"/>
      <c r="I672" s="190"/>
      <c r="J672" s="189"/>
    </row>
    <row r="673" spans="1:10" ht="15.75" thickBot="1">
      <c r="A673" s="67"/>
      <c r="B673" s="67"/>
      <c r="C673" s="67"/>
      <c r="D673" s="67"/>
      <c r="E673" s="66"/>
      <c r="F673" s="65"/>
      <c r="G673" s="38"/>
      <c r="H673" s="64"/>
      <c r="I673" s="193"/>
      <c r="J673" s="194"/>
    </row>
    <row r="674" spans="1:10" ht="35.1" customHeight="1" thickTop="1" thickBot="1">
      <c r="A674" s="85" t="s">
        <v>546</v>
      </c>
      <c r="B674" s="13">
        <v>7</v>
      </c>
      <c r="C674" s="47"/>
      <c r="D674" s="43"/>
      <c r="E674" s="48"/>
      <c r="F674" s="47" t="s">
        <v>556</v>
      </c>
      <c r="G674" s="62"/>
      <c r="H674" s="61"/>
      <c r="I674" s="200"/>
      <c r="J674" s="201" t="str">
        <f>IF(SUM(J631:J673)=0,"",SUM(J631:J673))</f>
        <v/>
      </c>
    </row>
    <row r="675" spans="1:10" ht="15.75" thickTop="1">
      <c r="A675" s="82"/>
      <c r="B675" s="82"/>
      <c r="C675" s="82"/>
      <c r="D675" s="83"/>
      <c r="E675" s="32"/>
      <c r="F675" s="82"/>
      <c r="G675" s="30"/>
      <c r="H675" s="58"/>
      <c r="I675" s="188"/>
      <c r="J675" s="202"/>
    </row>
    <row r="676" spans="1:10">
      <c r="A676" s="82"/>
      <c r="B676" s="82"/>
      <c r="C676" s="82"/>
      <c r="D676" s="83"/>
      <c r="E676" s="32"/>
      <c r="F676" s="82"/>
      <c r="G676" s="30"/>
      <c r="H676" s="58"/>
      <c r="I676" s="188"/>
      <c r="J676" s="189"/>
    </row>
    <row r="677" spans="1:10">
      <c r="A677" s="14" t="s">
        <v>546</v>
      </c>
      <c r="B677" s="14">
        <v>8</v>
      </c>
      <c r="C677" s="14"/>
      <c r="D677" s="15"/>
      <c r="E677" s="14"/>
      <c r="F677" s="14" t="s">
        <v>557</v>
      </c>
      <c r="G677" s="30"/>
      <c r="H677" s="81"/>
      <c r="I677" s="188"/>
      <c r="J677" s="198"/>
    </row>
    <row r="678" spans="1:10">
      <c r="A678" s="67"/>
      <c r="B678" s="67"/>
      <c r="C678" s="67"/>
      <c r="D678" s="67"/>
      <c r="E678" s="66"/>
      <c r="F678" s="65"/>
      <c r="G678" s="38"/>
      <c r="H678" s="64"/>
      <c r="I678" s="193"/>
      <c r="J678" s="194"/>
    </row>
    <row r="679" spans="1:10">
      <c r="A679" s="70" t="s">
        <v>546</v>
      </c>
      <c r="B679" s="70">
        <v>8</v>
      </c>
      <c r="C679" s="6">
        <v>1</v>
      </c>
      <c r="D679" s="7"/>
      <c r="E679" s="69"/>
      <c r="F679" s="104" t="s">
        <v>1065</v>
      </c>
      <c r="G679" s="30"/>
      <c r="H679" s="78"/>
      <c r="I679" s="190"/>
      <c r="J679" s="189" t="s">
        <v>635</v>
      </c>
    </row>
    <row r="680" spans="1:10" ht="45">
      <c r="A680" s="71"/>
      <c r="B680" s="71"/>
      <c r="C680" s="71"/>
      <c r="D680" s="67"/>
      <c r="E680" s="69"/>
      <c r="F680" s="103" t="s">
        <v>1066</v>
      </c>
      <c r="G680" s="30"/>
      <c r="H680" s="72"/>
      <c r="I680" s="190"/>
      <c r="J680" s="189"/>
    </row>
    <row r="681" spans="1:10" ht="30">
      <c r="A681" s="71"/>
      <c r="B681" s="71"/>
      <c r="C681" s="71"/>
      <c r="D681" s="67"/>
      <c r="E681" s="69"/>
      <c r="F681" s="103" t="s">
        <v>1067</v>
      </c>
      <c r="G681" s="30"/>
      <c r="H681" s="72"/>
      <c r="I681" s="190"/>
      <c r="J681" s="189"/>
    </row>
    <row r="682" spans="1:10">
      <c r="A682" s="71"/>
      <c r="B682" s="71"/>
      <c r="C682" s="71"/>
      <c r="D682" s="67"/>
      <c r="E682" s="69"/>
      <c r="F682" s="103" t="s">
        <v>1068</v>
      </c>
      <c r="G682" s="30"/>
      <c r="H682" s="72"/>
      <c r="I682" s="190"/>
      <c r="J682" s="189"/>
    </row>
    <row r="683" spans="1:10">
      <c r="A683" s="71"/>
      <c r="B683" s="71"/>
      <c r="C683" s="71"/>
      <c r="D683" s="67"/>
      <c r="E683" s="69"/>
      <c r="F683" s="103" t="s">
        <v>1002</v>
      </c>
      <c r="G683" s="30"/>
      <c r="H683" s="72"/>
      <c r="I683" s="190"/>
      <c r="J683" s="189" t="s">
        <v>635</v>
      </c>
    </row>
    <row r="684" spans="1:10">
      <c r="A684" s="71"/>
      <c r="B684" s="71"/>
      <c r="C684" s="71"/>
      <c r="D684" s="67"/>
      <c r="E684" s="69"/>
      <c r="F684" s="31" t="s">
        <v>1069</v>
      </c>
      <c r="G684" s="74" t="s">
        <v>664</v>
      </c>
      <c r="H684" s="102">
        <v>2</v>
      </c>
      <c r="I684" s="192"/>
      <c r="J684" s="192" t="str">
        <f>IF(H684*I684=0,"",H684*I684)</f>
        <v/>
      </c>
    </row>
    <row r="685" spans="1:10">
      <c r="A685" s="67"/>
      <c r="B685" s="67"/>
      <c r="C685" s="67"/>
      <c r="D685" s="67"/>
      <c r="E685" s="66"/>
      <c r="F685" s="65"/>
      <c r="G685" s="38"/>
      <c r="H685" s="64"/>
      <c r="I685" s="193"/>
      <c r="J685" s="194"/>
    </row>
    <row r="686" spans="1:10" ht="15.75" thickBot="1">
      <c r="A686" s="67"/>
      <c r="B686" s="67"/>
      <c r="C686" s="67"/>
      <c r="D686" s="67"/>
      <c r="E686" s="66"/>
      <c r="F686" s="65"/>
      <c r="G686" s="38"/>
      <c r="H686" s="64"/>
      <c r="I686" s="193"/>
      <c r="J686" s="194"/>
    </row>
    <row r="687" spans="1:10" ht="35.1" customHeight="1" thickTop="1" thickBot="1">
      <c r="A687" s="85" t="s">
        <v>546</v>
      </c>
      <c r="B687" s="13">
        <v>8</v>
      </c>
      <c r="C687" s="47"/>
      <c r="D687" s="43"/>
      <c r="E687" s="48"/>
      <c r="F687" s="47" t="s">
        <v>557</v>
      </c>
      <c r="G687" s="62"/>
      <c r="H687" s="61"/>
      <c r="I687" s="200"/>
      <c r="J687" s="201" t="str">
        <f>IF(SUM(J679:J686)=0,"",SUM(J679:J686))</f>
        <v/>
      </c>
    </row>
    <row r="688" spans="1:10" ht="15.75" thickTop="1">
      <c r="A688" s="82"/>
      <c r="B688" s="82"/>
      <c r="C688" s="82"/>
      <c r="D688" s="83"/>
      <c r="E688" s="32"/>
      <c r="F688" s="82"/>
      <c r="G688" s="30"/>
      <c r="H688" s="58"/>
      <c r="I688" s="188"/>
      <c r="J688" s="202"/>
    </row>
    <row r="689" spans="1:10">
      <c r="A689" s="67" t="s">
        <v>635</v>
      </c>
      <c r="B689" s="67"/>
      <c r="C689" s="67"/>
      <c r="D689" s="67"/>
      <c r="E689" s="32"/>
      <c r="F689" s="31"/>
      <c r="G689" s="30"/>
      <c r="H689" s="58"/>
      <c r="I689" s="188"/>
      <c r="J689" s="190"/>
    </row>
    <row r="690" spans="1:10">
      <c r="A690" s="14" t="s">
        <v>546</v>
      </c>
      <c r="B690" s="14">
        <v>9</v>
      </c>
      <c r="C690" s="14"/>
      <c r="D690" s="15"/>
      <c r="E690" s="14"/>
      <c r="F690" s="14" t="s">
        <v>558</v>
      </c>
      <c r="G690" s="30"/>
      <c r="H690" s="81"/>
      <c r="I690" s="188"/>
      <c r="J690" s="198"/>
    </row>
    <row r="691" spans="1:10">
      <c r="A691" s="14"/>
      <c r="B691" s="14"/>
      <c r="C691" s="14"/>
      <c r="D691" s="15"/>
      <c r="E691" s="14"/>
      <c r="F691" s="14"/>
      <c r="G691" s="30"/>
      <c r="H691" s="81"/>
      <c r="I691" s="188"/>
      <c r="J691" s="198"/>
    </row>
    <row r="692" spans="1:10">
      <c r="A692" s="79" t="s">
        <v>546</v>
      </c>
      <c r="B692" s="6">
        <v>9</v>
      </c>
      <c r="C692" s="6">
        <v>1</v>
      </c>
      <c r="D692" s="7"/>
      <c r="E692" s="69"/>
      <c r="F692" s="75" t="s">
        <v>1070</v>
      </c>
      <c r="G692" s="30"/>
      <c r="H692" s="78"/>
      <c r="I692" s="190"/>
      <c r="J692" s="189"/>
    </row>
    <row r="693" spans="1:10" ht="51">
      <c r="A693" s="70"/>
      <c r="B693" s="70"/>
      <c r="C693" s="6"/>
      <c r="D693" s="7"/>
      <c r="E693" s="69"/>
      <c r="F693" s="31" t="s">
        <v>1071</v>
      </c>
      <c r="G693" s="30"/>
      <c r="H693" s="78"/>
      <c r="I693" s="190"/>
      <c r="J693" s="189"/>
    </row>
    <row r="694" spans="1:10" ht="25.5">
      <c r="A694" s="70"/>
      <c r="B694" s="70"/>
      <c r="C694" s="6"/>
      <c r="D694" s="7"/>
      <c r="E694" s="69"/>
      <c r="F694" s="31" t="s">
        <v>1072</v>
      </c>
      <c r="G694" s="30"/>
      <c r="H694" s="78"/>
      <c r="I694" s="190"/>
      <c r="J694" s="189"/>
    </row>
    <row r="695" spans="1:10" ht="38.25">
      <c r="A695" s="70"/>
      <c r="B695" s="70"/>
      <c r="C695" s="6"/>
      <c r="D695" s="7"/>
      <c r="E695" s="69"/>
      <c r="F695" s="31" t="s">
        <v>1073</v>
      </c>
      <c r="G695" s="30"/>
      <c r="H695" s="78"/>
      <c r="I695" s="190"/>
      <c r="J695" s="189"/>
    </row>
    <row r="696" spans="1:10" ht="38.25">
      <c r="A696" s="70"/>
      <c r="B696" s="70"/>
      <c r="C696" s="6"/>
      <c r="D696" s="7"/>
      <c r="E696" s="69"/>
      <c r="F696" s="31" t="s">
        <v>1074</v>
      </c>
      <c r="G696" s="30"/>
      <c r="H696" s="78"/>
      <c r="I696" s="190"/>
      <c r="J696" s="189" t="s">
        <v>635</v>
      </c>
    </row>
    <row r="697" spans="1:10">
      <c r="A697" s="70"/>
      <c r="B697" s="70"/>
      <c r="C697" s="6"/>
      <c r="D697" s="7"/>
      <c r="E697" s="69"/>
      <c r="F697" s="31" t="s">
        <v>1002</v>
      </c>
      <c r="G697" s="30"/>
      <c r="H697" s="78"/>
      <c r="I697" s="190"/>
      <c r="J697" s="189" t="s">
        <v>635</v>
      </c>
    </row>
    <row r="698" spans="1:10">
      <c r="A698" s="70"/>
      <c r="B698" s="70"/>
      <c r="C698" s="6"/>
      <c r="D698" s="7"/>
      <c r="E698" s="69"/>
      <c r="F698" s="31" t="s">
        <v>1075</v>
      </c>
      <c r="G698" s="30"/>
      <c r="H698" s="78"/>
      <c r="I698" s="190"/>
      <c r="J698" s="189"/>
    </row>
    <row r="699" spans="1:10" ht="38.25">
      <c r="A699" s="70"/>
      <c r="B699" s="70"/>
      <c r="C699" s="6"/>
      <c r="D699" s="7">
        <v>1</v>
      </c>
      <c r="E699" s="98"/>
      <c r="F699" s="31" t="s">
        <v>1076</v>
      </c>
      <c r="G699" s="74" t="s">
        <v>664</v>
      </c>
      <c r="H699" s="73">
        <v>1</v>
      </c>
      <c r="I699" s="191"/>
      <c r="J699" s="192" t="str">
        <f t="shared" ref="J699:J707" si="6">IF(H699*I699=0,"",H699*I699)</f>
        <v/>
      </c>
    </row>
    <row r="700" spans="1:10" ht="25.5">
      <c r="A700" s="70"/>
      <c r="B700" s="70"/>
      <c r="C700" s="6"/>
      <c r="D700" s="7">
        <v>2</v>
      </c>
      <c r="E700" s="98"/>
      <c r="F700" s="31" t="s">
        <v>1077</v>
      </c>
      <c r="G700" s="74" t="s">
        <v>664</v>
      </c>
      <c r="H700" s="73">
        <v>1</v>
      </c>
      <c r="I700" s="191"/>
      <c r="J700" s="192" t="str">
        <f t="shared" si="6"/>
        <v/>
      </c>
    </row>
    <row r="701" spans="1:10">
      <c r="A701" s="70"/>
      <c r="B701" s="70"/>
      <c r="C701" s="6"/>
      <c r="D701" s="7">
        <v>3</v>
      </c>
      <c r="E701" s="98"/>
      <c r="F701" s="31" t="s">
        <v>1078</v>
      </c>
      <c r="G701" s="74" t="s">
        <v>664</v>
      </c>
      <c r="H701" s="73">
        <v>3</v>
      </c>
      <c r="I701" s="191"/>
      <c r="J701" s="192" t="str">
        <f t="shared" si="6"/>
        <v/>
      </c>
    </row>
    <row r="702" spans="1:10">
      <c r="A702" s="70"/>
      <c r="B702" s="70"/>
      <c r="C702" s="6"/>
      <c r="D702" s="7">
        <v>4</v>
      </c>
      <c r="E702" s="98"/>
      <c r="F702" s="31" t="s">
        <v>1079</v>
      </c>
      <c r="G702" s="74" t="s">
        <v>664</v>
      </c>
      <c r="H702" s="73">
        <v>1</v>
      </c>
      <c r="I702" s="191"/>
      <c r="J702" s="192" t="str">
        <f t="shared" si="6"/>
        <v/>
      </c>
    </row>
    <row r="703" spans="1:10">
      <c r="A703" s="70"/>
      <c r="B703" s="70"/>
      <c r="C703" s="6"/>
      <c r="D703" s="7">
        <v>5</v>
      </c>
      <c r="E703" s="98"/>
      <c r="F703" s="31" t="s">
        <v>1080</v>
      </c>
      <c r="G703" s="74" t="s">
        <v>664</v>
      </c>
      <c r="H703" s="73">
        <v>1</v>
      </c>
      <c r="I703" s="191"/>
      <c r="J703" s="192" t="str">
        <f t="shared" si="6"/>
        <v/>
      </c>
    </row>
    <row r="704" spans="1:10">
      <c r="A704" s="70"/>
      <c r="B704" s="70"/>
      <c r="C704" s="6"/>
      <c r="D704" s="7">
        <v>6</v>
      </c>
      <c r="E704" s="98"/>
      <c r="F704" s="31" t="s">
        <v>1081</v>
      </c>
      <c r="G704" s="74" t="s">
        <v>664</v>
      </c>
      <c r="H704" s="73">
        <v>1</v>
      </c>
      <c r="I704" s="191"/>
      <c r="J704" s="192" t="str">
        <f t="shared" si="6"/>
        <v/>
      </c>
    </row>
    <row r="705" spans="1:10">
      <c r="A705" s="70"/>
      <c r="B705" s="70"/>
      <c r="C705" s="6"/>
      <c r="D705" s="7">
        <v>7</v>
      </c>
      <c r="E705" s="98"/>
      <c r="F705" s="31" t="s">
        <v>1082</v>
      </c>
      <c r="G705" s="74" t="s">
        <v>664</v>
      </c>
      <c r="H705" s="73">
        <v>2</v>
      </c>
      <c r="I705" s="191"/>
      <c r="J705" s="192" t="str">
        <f t="shared" si="6"/>
        <v/>
      </c>
    </row>
    <row r="706" spans="1:10">
      <c r="A706" s="70"/>
      <c r="B706" s="70"/>
      <c r="C706" s="6"/>
      <c r="D706" s="7">
        <v>8</v>
      </c>
      <c r="E706" s="98"/>
      <c r="F706" s="31" t="s">
        <v>1083</v>
      </c>
      <c r="G706" s="74" t="s">
        <v>664</v>
      </c>
      <c r="H706" s="73">
        <v>1</v>
      </c>
      <c r="I706" s="191"/>
      <c r="J706" s="192" t="str">
        <f t="shared" si="6"/>
        <v/>
      </c>
    </row>
    <row r="707" spans="1:10" ht="25.5">
      <c r="A707" s="70"/>
      <c r="B707" s="70"/>
      <c r="C707" s="6"/>
      <c r="D707" s="7">
        <v>9</v>
      </c>
      <c r="E707" s="98"/>
      <c r="F707" s="31" t="s">
        <v>1084</v>
      </c>
      <c r="G707" s="74" t="s">
        <v>664</v>
      </c>
      <c r="H707" s="73">
        <v>1</v>
      </c>
      <c r="I707" s="191"/>
      <c r="J707" s="192" t="str">
        <f t="shared" si="6"/>
        <v/>
      </c>
    </row>
    <row r="708" spans="1:10" ht="38.25">
      <c r="A708" s="70"/>
      <c r="B708" s="70"/>
      <c r="C708" s="6"/>
      <c r="D708" s="7">
        <v>10</v>
      </c>
      <c r="E708" s="98"/>
      <c r="F708" s="31" t="s">
        <v>1085</v>
      </c>
      <c r="G708" s="101"/>
      <c r="H708" s="100"/>
      <c r="I708" s="207"/>
      <c r="J708" s="208"/>
    </row>
    <row r="709" spans="1:10" ht="25.5">
      <c r="A709" s="70"/>
      <c r="B709" s="70"/>
      <c r="C709" s="6"/>
      <c r="D709" s="7"/>
      <c r="E709" s="98"/>
      <c r="F709" s="31" t="s">
        <v>1086</v>
      </c>
      <c r="G709" s="74" t="s">
        <v>664</v>
      </c>
      <c r="H709" s="73">
        <v>1</v>
      </c>
      <c r="I709" s="191"/>
      <c r="J709" s="192" t="str">
        <f t="shared" ref="J709:J720" si="7">IF(H709*I709=0,"",H709*I709)</f>
        <v/>
      </c>
    </row>
    <row r="710" spans="1:10" ht="38.25">
      <c r="A710" s="70"/>
      <c r="B710" s="70"/>
      <c r="C710" s="6"/>
      <c r="D710" s="7">
        <v>11</v>
      </c>
      <c r="E710" s="98"/>
      <c r="F710" s="31" t="s">
        <v>1087</v>
      </c>
      <c r="G710" s="74" t="s">
        <v>664</v>
      </c>
      <c r="H710" s="73">
        <v>1</v>
      </c>
      <c r="I710" s="191"/>
      <c r="J710" s="192" t="str">
        <f t="shared" si="7"/>
        <v/>
      </c>
    </row>
    <row r="711" spans="1:10">
      <c r="A711" s="70"/>
      <c r="B711" s="70"/>
      <c r="C711" s="6"/>
      <c r="D711" s="7">
        <v>12</v>
      </c>
      <c r="E711" s="98"/>
      <c r="F711" s="99" t="s">
        <v>1088</v>
      </c>
      <c r="G711" s="74" t="s">
        <v>664</v>
      </c>
      <c r="H711" s="73">
        <v>1</v>
      </c>
      <c r="I711" s="191"/>
      <c r="J711" s="192" t="str">
        <f t="shared" si="7"/>
        <v/>
      </c>
    </row>
    <row r="712" spans="1:10">
      <c r="A712" s="70"/>
      <c r="B712" s="70"/>
      <c r="C712" s="6"/>
      <c r="D712" s="7">
        <v>13</v>
      </c>
      <c r="E712" s="98"/>
      <c r="F712" s="99" t="s">
        <v>1089</v>
      </c>
      <c r="G712" s="74" t="s">
        <v>664</v>
      </c>
      <c r="H712" s="73">
        <v>1</v>
      </c>
      <c r="I712" s="191"/>
      <c r="J712" s="192" t="str">
        <f t="shared" si="7"/>
        <v/>
      </c>
    </row>
    <row r="713" spans="1:10" ht="38.25">
      <c r="A713" s="70"/>
      <c r="B713" s="70"/>
      <c r="C713" s="6"/>
      <c r="D713" s="7">
        <v>14</v>
      </c>
      <c r="E713" s="98"/>
      <c r="F713" s="31" t="s">
        <v>1090</v>
      </c>
      <c r="G713" s="74" t="s">
        <v>664</v>
      </c>
      <c r="H713" s="73">
        <v>1</v>
      </c>
      <c r="I713" s="191"/>
      <c r="J713" s="192" t="str">
        <f t="shared" si="7"/>
        <v/>
      </c>
    </row>
    <row r="714" spans="1:10" ht="38.25">
      <c r="A714" s="70"/>
      <c r="B714" s="70"/>
      <c r="C714" s="6"/>
      <c r="D714" s="7">
        <v>15</v>
      </c>
      <c r="E714" s="98"/>
      <c r="F714" s="31" t="s">
        <v>1091</v>
      </c>
      <c r="G714" s="74" t="s">
        <v>664</v>
      </c>
      <c r="H714" s="73">
        <v>1</v>
      </c>
      <c r="I714" s="191"/>
      <c r="J714" s="192" t="str">
        <f t="shared" si="7"/>
        <v/>
      </c>
    </row>
    <row r="715" spans="1:10">
      <c r="A715" s="70"/>
      <c r="B715" s="70"/>
      <c r="C715" s="6"/>
      <c r="D715" s="7">
        <v>16</v>
      </c>
      <c r="E715" s="98"/>
      <c r="F715" s="31" t="s">
        <v>1092</v>
      </c>
      <c r="G715" s="74" t="s">
        <v>664</v>
      </c>
      <c r="H715" s="73">
        <v>1</v>
      </c>
      <c r="I715" s="191"/>
      <c r="J715" s="192" t="str">
        <f t="shared" si="7"/>
        <v/>
      </c>
    </row>
    <row r="716" spans="1:10">
      <c r="A716" s="70"/>
      <c r="B716" s="70"/>
      <c r="C716" s="6"/>
      <c r="D716" s="7">
        <v>17</v>
      </c>
      <c r="E716" s="98"/>
      <c r="F716" s="31" t="s">
        <v>1093</v>
      </c>
      <c r="G716" s="74" t="s">
        <v>664</v>
      </c>
      <c r="H716" s="73">
        <v>36</v>
      </c>
      <c r="I716" s="191"/>
      <c r="J716" s="192" t="str">
        <f t="shared" si="7"/>
        <v/>
      </c>
    </row>
    <row r="717" spans="1:10" ht="38.25">
      <c r="A717" s="70"/>
      <c r="B717" s="70"/>
      <c r="C717" s="6"/>
      <c r="D717" s="7">
        <v>18</v>
      </c>
      <c r="E717" s="98"/>
      <c r="F717" s="31" t="s">
        <v>1094</v>
      </c>
      <c r="G717" s="74" t="s">
        <v>664</v>
      </c>
      <c r="H717" s="73">
        <v>1</v>
      </c>
      <c r="I717" s="191"/>
      <c r="J717" s="192" t="str">
        <f t="shared" si="7"/>
        <v/>
      </c>
    </row>
    <row r="718" spans="1:10">
      <c r="A718" s="70"/>
      <c r="B718" s="70"/>
      <c r="C718" s="6"/>
      <c r="D718" s="7">
        <v>19</v>
      </c>
      <c r="E718" s="98"/>
      <c r="F718" s="31" t="s">
        <v>1095</v>
      </c>
      <c r="G718" s="74" t="s">
        <v>664</v>
      </c>
      <c r="H718" s="73">
        <v>1</v>
      </c>
      <c r="I718" s="191"/>
      <c r="J718" s="192" t="str">
        <f t="shared" si="7"/>
        <v/>
      </c>
    </row>
    <row r="719" spans="1:10" ht="38.25">
      <c r="A719" s="70"/>
      <c r="B719" s="70"/>
      <c r="C719" s="6"/>
      <c r="D719" s="7">
        <v>20</v>
      </c>
      <c r="E719" s="98"/>
      <c r="F719" s="31" t="s">
        <v>965</v>
      </c>
      <c r="G719" s="74" t="s">
        <v>664</v>
      </c>
      <c r="H719" s="73">
        <v>1</v>
      </c>
      <c r="I719" s="191"/>
      <c r="J719" s="192" t="str">
        <f t="shared" si="7"/>
        <v/>
      </c>
    </row>
    <row r="720" spans="1:10">
      <c r="A720" s="70"/>
      <c r="B720" s="70"/>
      <c r="C720" s="6"/>
      <c r="D720" s="7">
        <v>21</v>
      </c>
      <c r="E720" s="98"/>
      <c r="F720" s="31" t="s">
        <v>1096</v>
      </c>
      <c r="G720" s="74" t="s">
        <v>664</v>
      </c>
      <c r="H720" s="73">
        <v>1</v>
      </c>
      <c r="I720" s="191"/>
      <c r="J720" s="192" t="str">
        <f t="shared" si="7"/>
        <v/>
      </c>
    </row>
    <row r="721" spans="1:10" ht="11.25" customHeight="1">
      <c r="A721" s="67"/>
      <c r="B721" s="67"/>
      <c r="C721" s="67"/>
      <c r="D721" s="67"/>
      <c r="E721" s="66"/>
      <c r="F721" s="65"/>
      <c r="G721" s="38"/>
      <c r="H721" s="64"/>
      <c r="I721" s="193"/>
      <c r="J721" s="194"/>
    </row>
    <row r="722" spans="1:10" ht="8.25" customHeight="1" thickBot="1">
      <c r="A722" s="67"/>
      <c r="B722" s="67"/>
      <c r="C722" s="67"/>
      <c r="D722" s="67"/>
      <c r="E722" s="66"/>
      <c r="F722" s="65"/>
      <c r="G722" s="38"/>
      <c r="H722" s="64"/>
      <c r="I722" s="193"/>
      <c r="J722" s="194"/>
    </row>
    <row r="723" spans="1:10" ht="35.1" customHeight="1" thickTop="1" thickBot="1">
      <c r="A723" s="85" t="s">
        <v>546</v>
      </c>
      <c r="B723" s="13">
        <v>9</v>
      </c>
      <c r="C723" s="47"/>
      <c r="D723" s="43"/>
      <c r="E723" s="48"/>
      <c r="F723" s="47" t="s">
        <v>558</v>
      </c>
      <c r="G723" s="62"/>
      <c r="H723" s="61"/>
      <c r="I723" s="200"/>
      <c r="J723" s="201" t="str">
        <f>IF(SUM(J692:J722)=0,"",SUM(J692:J722))</f>
        <v/>
      </c>
    </row>
    <row r="724" spans="1:10" ht="15.75" thickTop="1">
      <c r="A724" s="82"/>
      <c r="B724" s="82"/>
      <c r="C724" s="82"/>
      <c r="D724" s="83"/>
      <c r="E724" s="97"/>
      <c r="F724" s="82"/>
      <c r="G724" s="30"/>
      <c r="H724" s="58"/>
      <c r="I724" s="188"/>
      <c r="J724" s="202"/>
    </row>
    <row r="725" spans="1:10">
      <c r="A725" s="67" t="s">
        <v>635</v>
      </c>
      <c r="B725" s="67"/>
      <c r="C725" s="67"/>
      <c r="D725" s="67"/>
      <c r="E725" s="32"/>
      <c r="F725" s="31"/>
      <c r="G725" s="30"/>
      <c r="H725" s="58"/>
      <c r="I725" s="188"/>
      <c r="J725" s="190"/>
    </row>
    <row r="726" spans="1:10">
      <c r="A726" s="14" t="s">
        <v>546</v>
      </c>
      <c r="B726" s="14">
        <v>10</v>
      </c>
      <c r="C726" s="14"/>
      <c r="D726" s="15"/>
      <c r="E726" s="14"/>
      <c r="F726" s="14" t="s">
        <v>559</v>
      </c>
      <c r="G726" s="30"/>
      <c r="H726" s="58"/>
      <c r="I726" s="188"/>
      <c r="J726" s="190"/>
    </row>
    <row r="727" spans="1:10">
      <c r="A727" s="14"/>
      <c r="B727" s="14"/>
      <c r="C727" s="14"/>
      <c r="D727" s="15"/>
      <c r="E727" s="14"/>
      <c r="F727" s="14" t="s">
        <v>778</v>
      </c>
      <c r="G727" s="30"/>
      <c r="H727" s="58"/>
      <c r="I727" s="188"/>
      <c r="J727" s="190"/>
    </row>
    <row r="728" spans="1:10">
      <c r="A728" s="70" t="s">
        <v>546</v>
      </c>
      <c r="B728" s="70">
        <v>10</v>
      </c>
      <c r="C728" s="6">
        <v>1</v>
      </c>
      <c r="D728" s="7"/>
      <c r="E728" s="69"/>
      <c r="F728" s="75" t="s">
        <v>1097</v>
      </c>
      <c r="H728" s="28"/>
      <c r="I728" s="195"/>
      <c r="J728" s="195"/>
    </row>
    <row r="729" spans="1:10" ht="25.5">
      <c r="A729" s="70"/>
      <c r="B729" s="70"/>
      <c r="C729" s="6"/>
      <c r="D729" s="7"/>
      <c r="E729" s="69"/>
      <c r="F729" s="31" t="s">
        <v>1098</v>
      </c>
      <c r="G729" s="30"/>
      <c r="H729" s="78"/>
      <c r="I729" s="190"/>
      <c r="J729" s="189"/>
    </row>
    <row r="730" spans="1:10">
      <c r="A730" s="71"/>
      <c r="B730" s="71"/>
      <c r="C730" s="71"/>
      <c r="D730" s="67"/>
      <c r="E730" s="69"/>
      <c r="F730" s="31" t="s">
        <v>831</v>
      </c>
      <c r="G730" s="40"/>
      <c r="H730" s="95"/>
      <c r="I730" s="198"/>
      <c r="J730" s="189"/>
    </row>
    <row r="731" spans="1:10" ht="38.25">
      <c r="A731" s="70"/>
      <c r="B731" s="70"/>
      <c r="C731" s="6"/>
      <c r="D731" s="7"/>
      <c r="E731" s="69"/>
      <c r="F731" s="31" t="s">
        <v>1099</v>
      </c>
      <c r="G731" s="30"/>
      <c r="H731" s="78"/>
      <c r="I731" s="190"/>
      <c r="J731" s="189"/>
    </row>
    <row r="732" spans="1:10" ht="25.5">
      <c r="A732" s="70"/>
      <c r="B732" s="70"/>
      <c r="C732" s="6"/>
      <c r="D732" s="7"/>
      <c r="E732" s="69"/>
      <c r="F732" s="31" t="s">
        <v>1100</v>
      </c>
      <c r="G732" s="30"/>
      <c r="H732" s="78"/>
      <c r="I732" s="190"/>
      <c r="J732" s="189"/>
    </row>
    <row r="733" spans="1:10" ht="25.5">
      <c r="A733" s="70"/>
      <c r="B733" s="70"/>
      <c r="C733" s="6"/>
      <c r="D733" s="7"/>
      <c r="E733" s="69"/>
      <c r="F733" s="31" t="s">
        <v>1101</v>
      </c>
      <c r="G733" s="30"/>
      <c r="H733" s="78"/>
      <c r="I733" s="190"/>
      <c r="J733" s="189"/>
    </row>
    <row r="734" spans="1:10" ht="38.25">
      <c r="A734" s="70"/>
      <c r="B734" s="70"/>
      <c r="C734" s="6"/>
      <c r="D734" s="7"/>
      <c r="E734" s="69"/>
      <c r="F734" s="31" t="s">
        <v>1102</v>
      </c>
      <c r="G734" s="30"/>
      <c r="H734" s="78"/>
      <c r="I734" s="190"/>
      <c r="J734" s="189"/>
    </row>
    <row r="735" spans="1:10" ht="63.75">
      <c r="A735" s="70"/>
      <c r="B735" s="70"/>
      <c r="C735" s="6"/>
      <c r="D735" s="7"/>
      <c r="E735" s="69"/>
      <c r="F735" s="31" t="s">
        <v>1103</v>
      </c>
      <c r="G735" s="30"/>
      <c r="H735" s="78"/>
      <c r="I735" s="190"/>
      <c r="J735" s="189"/>
    </row>
    <row r="736" spans="1:10" ht="38.25">
      <c r="A736" s="70"/>
      <c r="B736" s="70"/>
      <c r="C736" s="6"/>
      <c r="D736" s="7"/>
      <c r="E736" s="69"/>
      <c r="F736" s="31" t="s">
        <v>901</v>
      </c>
      <c r="G736" s="30"/>
      <c r="H736" s="78"/>
      <c r="I736" s="190"/>
      <c r="J736" s="189"/>
    </row>
    <row r="737" spans="1:10">
      <c r="A737" s="71"/>
      <c r="B737" s="71"/>
      <c r="C737" s="71"/>
      <c r="D737" s="67"/>
      <c r="E737" s="69"/>
      <c r="F737" s="96" t="s">
        <v>783</v>
      </c>
      <c r="G737" s="40"/>
      <c r="H737" s="95"/>
      <c r="I737" s="198"/>
      <c r="J737" s="189"/>
    </row>
    <row r="738" spans="1:10" ht="38.25">
      <c r="A738" s="71"/>
      <c r="B738" s="71"/>
      <c r="C738" s="71"/>
      <c r="D738" s="7">
        <v>1</v>
      </c>
      <c r="E738" s="69"/>
      <c r="F738" s="90" t="s">
        <v>1104</v>
      </c>
      <c r="G738" s="41"/>
      <c r="H738" s="94"/>
      <c r="I738" s="209"/>
      <c r="J738" s="210"/>
    </row>
    <row r="739" spans="1:10" ht="38.25">
      <c r="A739" s="71"/>
      <c r="B739" s="71"/>
      <c r="C739" s="71"/>
      <c r="D739" s="7"/>
      <c r="E739" s="69"/>
      <c r="F739" s="76" t="s">
        <v>1105</v>
      </c>
      <c r="G739" s="41"/>
      <c r="H739" s="94"/>
      <c r="I739" s="209"/>
      <c r="J739" s="210"/>
    </row>
    <row r="740" spans="1:10" ht="51">
      <c r="A740" s="71"/>
      <c r="B740" s="71"/>
      <c r="C740" s="71"/>
      <c r="D740" s="7"/>
      <c r="E740" s="69"/>
      <c r="F740" s="93" t="s">
        <v>1106</v>
      </c>
      <c r="G740" s="92" t="s">
        <v>664</v>
      </c>
      <c r="H740" s="91">
        <v>3</v>
      </c>
      <c r="I740" s="211"/>
      <c r="J740" s="212" t="str">
        <f>IF(H740*I740=0,"",H740*I740)</f>
        <v/>
      </c>
    </row>
    <row r="741" spans="1:10" ht="25.5">
      <c r="A741" s="71"/>
      <c r="B741" s="71"/>
      <c r="C741" s="71"/>
      <c r="D741" s="7">
        <v>2</v>
      </c>
      <c r="E741" s="69"/>
      <c r="F741" s="90" t="s">
        <v>1107</v>
      </c>
      <c r="G741" s="41"/>
      <c r="H741" s="94"/>
      <c r="I741" s="209"/>
      <c r="J741" s="210"/>
    </row>
    <row r="742" spans="1:10" ht="38.25">
      <c r="A742" s="71"/>
      <c r="B742" s="71"/>
      <c r="C742" s="71"/>
      <c r="D742" s="7"/>
      <c r="E742" s="69"/>
      <c r="F742" s="76" t="s">
        <v>1108</v>
      </c>
      <c r="G742" s="41"/>
      <c r="H742" s="94"/>
      <c r="I742" s="209"/>
      <c r="J742" s="210"/>
    </row>
    <row r="743" spans="1:10" ht="63.75">
      <c r="A743" s="71"/>
      <c r="B743" s="71"/>
      <c r="C743" s="71"/>
      <c r="D743" s="7"/>
      <c r="E743" s="69"/>
      <c r="F743" s="76" t="s">
        <v>1109</v>
      </c>
      <c r="G743" s="41"/>
      <c r="H743" s="94"/>
      <c r="I743" s="209"/>
      <c r="J743" s="210"/>
    </row>
    <row r="744" spans="1:10" ht="63.75">
      <c r="A744" s="71"/>
      <c r="B744" s="71"/>
      <c r="C744" s="71"/>
      <c r="D744" s="7"/>
      <c r="E744" s="69"/>
      <c r="F744" s="93" t="s">
        <v>1110</v>
      </c>
      <c r="G744" s="41"/>
      <c r="H744" s="94"/>
      <c r="I744" s="209"/>
      <c r="J744" s="210"/>
    </row>
    <row r="745" spans="1:10" ht="38.25">
      <c r="A745" s="71"/>
      <c r="B745" s="71"/>
      <c r="C745" s="71"/>
      <c r="D745" s="7"/>
      <c r="E745" s="69"/>
      <c r="F745" s="93" t="s">
        <v>1073</v>
      </c>
      <c r="G745" s="92" t="s">
        <v>664</v>
      </c>
      <c r="H745" s="91">
        <v>1</v>
      </c>
      <c r="I745" s="211"/>
      <c r="J745" s="212" t="str">
        <f>IF(H745*I745=0,"",H745*I745)</f>
        <v/>
      </c>
    </row>
    <row r="746" spans="1:10">
      <c r="A746" s="71"/>
      <c r="B746" s="71"/>
      <c r="C746" s="71"/>
      <c r="D746" s="7">
        <v>3</v>
      </c>
      <c r="E746" s="69"/>
      <c r="F746" s="90" t="s">
        <v>1111</v>
      </c>
      <c r="G746" s="89" t="s">
        <v>737</v>
      </c>
      <c r="H746" s="88">
        <v>10</v>
      </c>
      <c r="I746" s="213"/>
      <c r="J746" s="212" t="str">
        <f>IF(H746*I746=0,"",H746*I746)</f>
        <v/>
      </c>
    </row>
    <row r="747" spans="1:10" ht="38.25">
      <c r="A747" s="71"/>
      <c r="B747" s="71"/>
      <c r="C747" s="71"/>
      <c r="D747" s="7">
        <v>4</v>
      </c>
      <c r="E747" s="69"/>
      <c r="F747" s="76" t="s">
        <v>1112</v>
      </c>
      <c r="G747" s="87" t="s">
        <v>737</v>
      </c>
      <c r="H747" s="86">
        <v>65</v>
      </c>
      <c r="I747" s="214"/>
      <c r="J747" s="212" t="str">
        <f>IF(H747*I747=0,"",H747*I747)</f>
        <v/>
      </c>
    </row>
    <row r="748" spans="1:10" ht="38.25">
      <c r="A748" s="71"/>
      <c r="B748" s="71"/>
      <c r="C748" s="71"/>
      <c r="D748" s="7">
        <v>5</v>
      </c>
      <c r="E748" s="69"/>
      <c r="F748" s="76" t="s">
        <v>1113</v>
      </c>
      <c r="G748" s="87" t="s">
        <v>737</v>
      </c>
      <c r="H748" s="86">
        <v>85</v>
      </c>
      <c r="I748" s="214"/>
      <c r="J748" s="212" t="str">
        <f>IF(H748*I748=0,"",H748*I748)</f>
        <v/>
      </c>
    </row>
    <row r="749" spans="1:10">
      <c r="A749" s="67"/>
      <c r="B749" s="67"/>
      <c r="C749" s="67"/>
      <c r="D749" s="67"/>
      <c r="E749" s="66"/>
      <c r="F749" s="65"/>
      <c r="G749" s="38"/>
      <c r="H749" s="64"/>
      <c r="I749" s="193"/>
      <c r="J749" s="194"/>
    </row>
    <row r="750" spans="1:10" ht="15.75" thickBot="1">
      <c r="A750" s="67"/>
      <c r="B750" s="67"/>
      <c r="C750" s="67"/>
      <c r="D750" s="67"/>
      <c r="E750" s="66"/>
      <c r="F750" s="65"/>
      <c r="G750" s="38"/>
      <c r="H750" s="64"/>
      <c r="I750" s="193"/>
      <c r="J750" s="194"/>
    </row>
    <row r="751" spans="1:10" ht="35.1" customHeight="1" thickTop="1" thickBot="1">
      <c r="A751" s="85" t="s">
        <v>546</v>
      </c>
      <c r="B751" s="13">
        <v>10</v>
      </c>
      <c r="C751" s="47"/>
      <c r="D751" s="43"/>
      <c r="E751" s="48"/>
      <c r="F751" s="84" t="s">
        <v>559</v>
      </c>
      <c r="G751" s="62"/>
      <c r="H751" s="61"/>
      <c r="I751" s="200"/>
      <c r="J751" s="201" t="str">
        <f>IF(SUM(J728:J750)=0,"",SUM(J728:J750))</f>
        <v/>
      </c>
    </row>
    <row r="752" spans="1:10" ht="15.75" thickTop="1">
      <c r="A752" s="82"/>
      <c r="B752" s="82"/>
      <c r="C752" s="82"/>
      <c r="D752" s="83"/>
      <c r="E752" s="32"/>
      <c r="F752" s="82"/>
      <c r="G752" s="30"/>
      <c r="H752" s="58"/>
      <c r="I752" s="188"/>
      <c r="J752" s="202"/>
    </row>
    <row r="753" spans="1:10">
      <c r="A753" s="67" t="s">
        <v>635</v>
      </c>
      <c r="B753" s="67"/>
      <c r="C753" s="67"/>
      <c r="D753" s="67"/>
      <c r="E753" s="32"/>
      <c r="F753" s="31"/>
      <c r="G753" s="30"/>
      <c r="H753" s="58"/>
      <c r="I753" s="188"/>
      <c r="J753" s="190"/>
    </row>
    <row r="754" spans="1:10">
      <c r="A754" s="14" t="s">
        <v>546</v>
      </c>
      <c r="B754" s="14">
        <v>11</v>
      </c>
      <c r="C754" s="14"/>
      <c r="D754" s="15"/>
      <c r="E754" s="14"/>
      <c r="F754" s="14" t="s">
        <v>560</v>
      </c>
      <c r="G754" s="30"/>
      <c r="H754" s="58"/>
      <c r="I754" s="188"/>
      <c r="J754" s="190"/>
    </row>
    <row r="755" spans="1:10">
      <c r="A755" s="14"/>
      <c r="B755" s="14"/>
      <c r="C755" s="14"/>
      <c r="D755" s="15"/>
      <c r="E755" s="14"/>
      <c r="F755" s="14"/>
      <c r="G755" s="30"/>
      <c r="H755" s="81"/>
      <c r="I755" s="188"/>
      <c r="J755" s="198"/>
    </row>
    <row r="756" spans="1:10">
      <c r="A756" s="70" t="s">
        <v>546</v>
      </c>
      <c r="B756" s="70">
        <v>11</v>
      </c>
      <c r="C756" s="6">
        <v>1</v>
      </c>
      <c r="D756" s="7"/>
      <c r="E756" s="69"/>
      <c r="F756" s="75" t="s">
        <v>1114</v>
      </c>
      <c r="G756" s="74" t="s">
        <v>664</v>
      </c>
      <c r="H756" s="73">
        <v>1</v>
      </c>
      <c r="I756" s="191"/>
      <c r="J756" s="192" t="str">
        <f>IF(H756*I756=0,"",H756*I756)</f>
        <v/>
      </c>
    </row>
    <row r="757" spans="1:10" ht="51">
      <c r="A757" s="71"/>
      <c r="B757" s="71"/>
      <c r="C757" s="71"/>
      <c r="D757" s="7"/>
      <c r="E757" s="69"/>
      <c r="F757" s="31" t="s">
        <v>1115</v>
      </c>
      <c r="G757" s="30"/>
      <c r="H757" s="68"/>
      <c r="I757" s="190"/>
      <c r="J757" s="189"/>
    </row>
    <row r="758" spans="1:10" ht="25.5">
      <c r="A758" s="71"/>
      <c r="B758" s="71"/>
      <c r="C758" s="71"/>
      <c r="D758" s="7"/>
      <c r="E758" s="69"/>
      <c r="F758" s="31" t="s">
        <v>1116</v>
      </c>
      <c r="G758" s="30"/>
      <c r="H758" s="68"/>
      <c r="I758" s="190"/>
      <c r="J758" s="189"/>
    </row>
    <row r="759" spans="1:10" ht="25.5">
      <c r="A759" s="71"/>
      <c r="B759" s="71"/>
      <c r="C759" s="71"/>
      <c r="D759" s="7"/>
      <c r="E759" s="69"/>
      <c r="F759" s="31" t="s">
        <v>1117</v>
      </c>
      <c r="G759" s="30"/>
      <c r="H759" s="68"/>
      <c r="I759" s="190"/>
      <c r="J759" s="189"/>
    </row>
    <row r="760" spans="1:10" ht="38.25">
      <c r="A760" s="70"/>
      <c r="B760" s="70"/>
      <c r="C760" s="6"/>
      <c r="D760" s="7"/>
      <c r="E760" s="69"/>
      <c r="F760" s="31" t="s">
        <v>1118</v>
      </c>
      <c r="G760" s="30"/>
      <c r="H760" s="77"/>
      <c r="I760" s="189"/>
      <c r="J760" s="189" t="s">
        <v>635</v>
      </c>
    </row>
    <row r="761" spans="1:10" ht="25.5">
      <c r="A761" s="71"/>
      <c r="B761" s="71"/>
      <c r="C761" s="71"/>
      <c r="D761" s="7"/>
      <c r="E761" s="69"/>
      <c r="F761" s="76" t="s">
        <v>1119</v>
      </c>
      <c r="G761" s="30"/>
      <c r="H761" s="68"/>
      <c r="I761" s="190"/>
      <c r="J761" s="189"/>
    </row>
    <row r="762" spans="1:10" ht="25.5">
      <c r="A762" s="79"/>
      <c r="B762" s="6"/>
      <c r="C762" s="6"/>
      <c r="D762" s="7"/>
      <c r="E762" s="69"/>
      <c r="F762" s="31" t="s">
        <v>1120</v>
      </c>
      <c r="G762" s="30"/>
      <c r="H762" s="72"/>
      <c r="I762" s="190"/>
      <c r="J762" s="189"/>
    </row>
    <row r="763" spans="1:10">
      <c r="A763" s="71"/>
      <c r="B763" s="71"/>
      <c r="C763" s="71"/>
      <c r="D763" s="7"/>
      <c r="E763" s="69"/>
      <c r="F763" s="31" t="s">
        <v>1121</v>
      </c>
      <c r="G763" s="30"/>
      <c r="H763" s="72"/>
      <c r="I763" s="190"/>
      <c r="J763" s="189" t="s">
        <v>635</v>
      </c>
    </row>
    <row r="764" spans="1:10">
      <c r="A764" s="71"/>
      <c r="B764" s="71"/>
      <c r="C764" s="71"/>
      <c r="D764" s="7"/>
      <c r="E764" s="69"/>
      <c r="F764" s="31" t="s">
        <v>1122</v>
      </c>
      <c r="G764" s="30"/>
      <c r="H764" s="72"/>
      <c r="I764" s="190"/>
      <c r="J764" s="189" t="s">
        <v>635</v>
      </c>
    </row>
    <row r="765" spans="1:10">
      <c r="A765" s="71"/>
      <c r="B765" s="71"/>
      <c r="C765" s="71"/>
      <c r="D765" s="7"/>
      <c r="E765" s="69"/>
      <c r="F765" s="31" t="s">
        <v>1123</v>
      </c>
      <c r="G765" s="30"/>
      <c r="H765" s="72"/>
      <c r="I765" s="190"/>
      <c r="J765" s="189" t="s">
        <v>635</v>
      </c>
    </row>
    <row r="766" spans="1:10">
      <c r="A766" s="71"/>
      <c r="B766" s="71"/>
      <c r="C766" s="71"/>
      <c r="D766" s="7"/>
      <c r="E766" s="69"/>
      <c r="F766" s="31" t="s">
        <v>1124</v>
      </c>
      <c r="G766" s="30"/>
      <c r="H766" s="72"/>
      <c r="I766" s="190"/>
      <c r="J766" s="189" t="s">
        <v>635</v>
      </c>
    </row>
    <row r="767" spans="1:10">
      <c r="A767" s="71"/>
      <c r="B767" s="71"/>
      <c r="C767" s="71"/>
      <c r="D767" s="7"/>
      <c r="E767" s="69"/>
      <c r="F767" s="31" t="s">
        <v>1125</v>
      </c>
      <c r="G767" s="30"/>
      <c r="H767" s="72"/>
      <c r="I767" s="190"/>
      <c r="J767" s="189" t="s">
        <v>635</v>
      </c>
    </row>
    <row r="768" spans="1:10">
      <c r="A768" s="71"/>
      <c r="B768" s="71"/>
      <c r="C768" s="71"/>
      <c r="D768" s="7"/>
      <c r="E768" s="69"/>
      <c r="F768" s="31" t="s">
        <v>1126</v>
      </c>
      <c r="G768" s="30"/>
      <c r="H768" s="72"/>
      <c r="I768" s="190"/>
      <c r="J768" s="189" t="s">
        <v>635</v>
      </c>
    </row>
    <row r="769" spans="1:10">
      <c r="A769" s="71"/>
      <c r="B769" s="71"/>
      <c r="C769" s="71"/>
      <c r="D769" s="7"/>
      <c r="E769" s="69"/>
      <c r="F769" s="31" t="s">
        <v>1127</v>
      </c>
      <c r="G769" s="30"/>
      <c r="H769" s="72"/>
      <c r="I769" s="190"/>
      <c r="J769" s="189" t="s">
        <v>635</v>
      </c>
    </row>
    <row r="770" spans="1:10">
      <c r="A770" s="71"/>
      <c r="B770" s="71"/>
      <c r="C770" s="71"/>
      <c r="D770" s="7"/>
      <c r="E770" s="69"/>
      <c r="F770" s="31" t="s">
        <v>1128</v>
      </c>
      <c r="G770" s="30"/>
      <c r="H770" s="72"/>
      <c r="I770" s="190"/>
      <c r="J770" s="189" t="s">
        <v>635</v>
      </c>
    </row>
    <row r="771" spans="1:10" ht="25.5">
      <c r="A771" s="79"/>
      <c r="B771" s="6"/>
      <c r="C771" s="6"/>
      <c r="D771" s="7"/>
      <c r="E771" s="69"/>
      <c r="F771" s="31" t="s">
        <v>1129</v>
      </c>
      <c r="G771" s="30"/>
      <c r="H771" s="72"/>
      <c r="I771" s="190"/>
      <c r="J771" s="189"/>
    </row>
    <row r="772" spans="1:10">
      <c r="A772" s="71"/>
      <c r="B772" s="71"/>
      <c r="C772" s="71"/>
      <c r="D772" s="7"/>
      <c r="E772" s="80"/>
      <c r="F772" s="31" t="s">
        <v>1130</v>
      </c>
      <c r="G772" s="30"/>
      <c r="H772" s="72"/>
      <c r="I772" s="190"/>
      <c r="J772" s="189" t="s">
        <v>635</v>
      </c>
    </row>
    <row r="773" spans="1:10" ht="25.5">
      <c r="A773" s="71"/>
      <c r="B773" s="71"/>
      <c r="C773" s="71"/>
      <c r="D773" s="7"/>
      <c r="E773" s="69"/>
      <c r="F773" s="31" t="s">
        <v>1131</v>
      </c>
      <c r="G773" s="30"/>
      <c r="H773" s="72"/>
      <c r="I773" s="190"/>
      <c r="J773" s="189" t="s">
        <v>635</v>
      </c>
    </row>
    <row r="774" spans="1:10" ht="25.5">
      <c r="A774" s="79"/>
      <c r="B774" s="6"/>
      <c r="C774" s="6"/>
      <c r="D774" s="7"/>
      <c r="E774" s="69"/>
      <c r="F774" s="31" t="s">
        <v>1132</v>
      </c>
      <c r="G774" s="30"/>
      <c r="H774" s="72"/>
      <c r="I774" s="190"/>
      <c r="J774" s="189" t="s">
        <v>635</v>
      </c>
    </row>
    <row r="775" spans="1:10">
      <c r="A775" s="79"/>
      <c r="B775" s="6"/>
      <c r="C775" s="6"/>
      <c r="D775" s="7"/>
      <c r="E775" s="69"/>
      <c r="F775" s="31" t="s">
        <v>1133</v>
      </c>
      <c r="G775" s="30"/>
      <c r="H775" s="72"/>
      <c r="I775" s="190"/>
      <c r="J775" s="189"/>
    </row>
    <row r="776" spans="1:10">
      <c r="A776" s="71"/>
      <c r="B776" s="71"/>
      <c r="C776" s="71"/>
      <c r="D776" s="7"/>
      <c r="E776" s="80"/>
      <c r="F776" s="31" t="s">
        <v>1134</v>
      </c>
      <c r="G776" s="30"/>
      <c r="H776" s="72"/>
      <c r="I776" s="190"/>
      <c r="J776" s="189" t="s">
        <v>635</v>
      </c>
    </row>
    <row r="777" spans="1:10" ht="38.25">
      <c r="A777" s="79"/>
      <c r="B777" s="6"/>
      <c r="C777" s="6"/>
      <c r="D777" s="7"/>
      <c r="E777" s="69"/>
      <c r="F777" s="31" t="s">
        <v>1135</v>
      </c>
      <c r="G777" s="30"/>
      <c r="H777" s="78"/>
      <c r="I777" s="190"/>
      <c r="J777" s="189"/>
    </row>
    <row r="778" spans="1:10">
      <c r="A778" s="67"/>
      <c r="B778" s="67"/>
      <c r="C778" s="67"/>
      <c r="D778" s="67"/>
      <c r="E778" s="66"/>
      <c r="F778" s="65"/>
      <c r="G778" s="38"/>
      <c r="H778" s="64"/>
      <c r="I778" s="193"/>
      <c r="J778" s="194"/>
    </row>
    <row r="779" spans="1:10">
      <c r="A779" s="70" t="s">
        <v>546</v>
      </c>
      <c r="B779" s="70">
        <v>11</v>
      </c>
      <c r="C779" s="6">
        <v>2</v>
      </c>
      <c r="D779" s="7"/>
      <c r="E779" s="69"/>
      <c r="F779" s="75" t="s">
        <v>1136</v>
      </c>
      <c r="G779" s="74" t="s">
        <v>664</v>
      </c>
      <c r="H779" s="73">
        <v>1</v>
      </c>
      <c r="I779" s="191"/>
      <c r="J779" s="192" t="str">
        <f>IF(H779*I779=0,"",H779*I779)</f>
        <v/>
      </c>
    </row>
    <row r="780" spans="1:10" ht="25.5">
      <c r="A780" s="70"/>
      <c r="B780" s="70"/>
      <c r="C780" s="6"/>
      <c r="D780" s="7"/>
      <c r="E780" s="69"/>
      <c r="F780" s="31" t="s">
        <v>1137</v>
      </c>
      <c r="G780" s="30"/>
      <c r="H780" s="68"/>
      <c r="I780" s="190"/>
      <c r="J780" s="189"/>
    </row>
    <row r="781" spans="1:10" ht="25.5">
      <c r="A781" s="70"/>
      <c r="B781" s="70"/>
      <c r="C781" s="6"/>
      <c r="D781" s="7"/>
      <c r="E781" s="69"/>
      <c r="F781" s="31" t="s">
        <v>1138</v>
      </c>
      <c r="G781" s="30"/>
      <c r="H781" s="68"/>
      <c r="I781" s="190"/>
      <c r="J781" s="189"/>
    </row>
    <row r="782" spans="1:10" ht="38.25">
      <c r="A782" s="70"/>
      <c r="B782" s="70"/>
      <c r="C782" s="6"/>
      <c r="D782" s="7"/>
      <c r="E782" s="69"/>
      <c r="F782" s="31" t="s">
        <v>1139</v>
      </c>
      <c r="G782" s="30"/>
      <c r="H782" s="68"/>
      <c r="I782" s="190"/>
      <c r="J782" s="189"/>
    </row>
    <row r="783" spans="1:10" ht="51">
      <c r="A783" s="71"/>
      <c r="B783" s="71"/>
      <c r="C783" s="71"/>
      <c r="D783" s="7"/>
      <c r="E783" s="69"/>
      <c r="F783" s="31" t="s">
        <v>1140</v>
      </c>
      <c r="G783" s="30"/>
      <c r="H783" s="68"/>
      <c r="I783" s="190"/>
      <c r="J783" s="189"/>
    </row>
    <row r="784" spans="1:10" ht="25.5">
      <c r="A784" s="71"/>
      <c r="B784" s="71"/>
      <c r="C784" s="71"/>
      <c r="D784" s="7"/>
      <c r="E784" s="69"/>
      <c r="F784" s="31" t="s">
        <v>1141</v>
      </c>
      <c r="G784" s="30"/>
      <c r="H784" s="68"/>
      <c r="I784" s="190"/>
      <c r="J784" s="189"/>
    </row>
    <row r="785" spans="1:10" ht="38.25">
      <c r="A785" s="70"/>
      <c r="B785" s="70"/>
      <c r="C785" s="6"/>
      <c r="D785" s="7"/>
      <c r="E785" s="69"/>
      <c r="F785" s="31" t="s">
        <v>1142</v>
      </c>
      <c r="G785" s="30"/>
      <c r="H785" s="77"/>
      <c r="I785" s="189"/>
      <c r="J785" s="189" t="s">
        <v>635</v>
      </c>
    </row>
    <row r="786" spans="1:10" ht="25.5">
      <c r="A786" s="71"/>
      <c r="B786" s="71"/>
      <c r="C786" s="71"/>
      <c r="D786" s="7"/>
      <c r="E786" s="69"/>
      <c r="F786" s="31" t="s">
        <v>1117</v>
      </c>
      <c r="G786" s="30"/>
      <c r="H786" s="68"/>
      <c r="I786" s="190"/>
      <c r="J786" s="189"/>
    </row>
    <row r="787" spans="1:10" ht="25.5">
      <c r="A787" s="70"/>
      <c r="B787" s="70"/>
      <c r="C787" s="6"/>
      <c r="D787" s="7"/>
      <c r="E787" s="69"/>
      <c r="F787" s="76" t="s">
        <v>1119</v>
      </c>
      <c r="G787" s="30"/>
      <c r="H787" s="68"/>
      <c r="I787" s="190"/>
      <c r="J787" s="189"/>
    </row>
    <row r="788" spans="1:10">
      <c r="A788" s="71"/>
      <c r="B788" s="71"/>
      <c r="C788" s="71"/>
      <c r="D788" s="7"/>
      <c r="E788" s="69"/>
      <c r="F788" s="31" t="s">
        <v>1143</v>
      </c>
      <c r="G788" s="30"/>
      <c r="H788" s="68"/>
      <c r="I788" s="190"/>
      <c r="J788" s="189"/>
    </row>
    <row r="789" spans="1:10">
      <c r="A789" s="67"/>
      <c r="B789" s="67"/>
      <c r="C789" s="67"/>
      <c r="D789" s="67"/>
      <c r="E789" s="66"/>
      <c r="F789" s="65"/>
      <c r="G789" s="38"/>
      <c r="H789" s="64"/>
      <c r="I789" s="193"/>
      <c r="J789" s="194"/>
    </row>
    <row r="790" spans="1:10" ht="25.5">
      <c r="A790" s="70" t="s">
        <v>546</v>
      </c>
      <c r="B790" s="70">
        <v>11</v>
      </c>
      <c r="C790" s="6">
        <v>3</v>
      </c>
      <c r="D790" s="7"/>
      <c r="E790" s="69"/>
      <c r="F790" s="75" t="s">
        <v>1144</v>
      </c>
      <c r="G790" s="74" t="s">
        <v>664</v>
      </c>
      <c r="H790" s="73">
        <v>1</v>
      </c>
      <c r="I790" s="191"/>
      <c r="J790" s="192" t="str">
        <f>IF(H790*I790=0,"",H790*I790)</f>
        <v/>
      </c>
    </row>
    <row r="791" spans="1:10">
      <c r="A791" s="71"/>
      <c r="B791" s="71"/>
      <c r="C791" s="71"/>
      <c r="D791" s="7"/>
      <c r="E791" s="69"/>
      <c r="F791" s="31" t="s">
        <v>1121</v>
      </c>
      <c r="G791" s="30"/>
      <c r="H791" s="72"/>
      <c r="I791" s="190"/>
      <c r="J791" s="189"/>
    </row>
    <row r="792" spans="1:10">
      <c r="A792" s="71"/>
      <c r="B792" s="71"/>
      <c r="C792" s="71"/>
      <c r="D792" s="7"/>
      <c r="E792" s="69"/>
      <c r="F792" s="31" t="s">
        <v>1122</v>
      </c>
      <c r="G792" s="30"/>
      <c r="H792" s="72"/>
      <c r="I792" s="190"/>
      <c r="J792" s="189"/>
    </row>
    <row r="793" spans="1:10">
      <c r="A793" s="71"/>
      <c r="B793" s="71"/>
      <c r="C793" s="71"/>
      <c r="D793" s="7"/>
      <c r="E793" s="69"/>
      <c r="F793" s="31" t="s">
        <v>1123</v>
      </c>
      <c r="G793" s="30"/>
      <c r="H793" s="72"/>
      <c r="I793" s="190"/>
      <c r="J793" s="189"/>
    </row>
    <row r="794" spans="1:10">
      <c r="A794" s="71"/>
      <c r="B794" s="71"/>
      <c r="C794" s="71"/>
      <c r="D794" s="7"/>
      <c r="E794" s="69"/>
      <c r="F794" s="31" t="s">
        <v>1124</v>
      </c>
      <c r="G794" s="30"/>
      <c r="H794" s="72"/>
      <c r="I794" s="190"/>
      <c r="J794" s="189"/>
    </row>
    <row r="795" spans="1:10">
      <c r="A795" s="71"/>
      <c r="B795" s="71"/>
      <c r="C795" s="71"/>
      <c r="D795" s="7"/>
      <c r="E795" s="69"/>
      <c r="F795" s="31" t="s">
        <v>1126</v>
      </c>
      <c r="G795" s="30"/>
      <c r="H795" s="72"/>
      <c r="I795" s="190"/>
      <c r="J795" s="189"/>
    </row>
    <row r="796" spans="1:10">
      <c r="A796" s="71"/>
      <c r="B796" s="71"/>
      <c r="C796" s="71"/>
      <c r="D796" s="7"/>
      <c r="E796" s="69"/>
      <c r="F796" s="31" t="s">
        <v>1127</v>
      </c>
      <c r="G796" s="30"/>
      <c r="H796" s="72"/>
      <c r="I796" s="190"/>
      <c r="J796" s="189"/>
    </row>
    <row r="797" spans="1:10">
      <c r="A797" s="71"/>
      <c r="B797" s="71"/>
      <c r="C797" s="71"/>
      <c r="D797" s="7"/>
      <c r="E797" s="69"/>
      <c r="F797" s="31" t="s">
        <v>1145</v>
      </c>
      <c r="G797" s="30"/>
      <c r="H797" s="72"/>
      <c r="I797" s="190"/>
      <c r="J797" s="189"/>
    </row>
    <row r="798" spans="1:10" ht="38.25">
      <c r="A798" s="71"/>
      <c r="B798" s="71"/>
      <c r="C798" s="71"/>
      <c r="D798" s="7"/>
      <c r="E798" s="69"/>
      <c r="F798" s="31" t="s">
        <v>1146</v>
      </c>
      <c r="G798" s="30"/>
      <c r="H798" s="68"/>
      <c r="I798" s="190"/>
      <c r="J798" s="189"/>
    </row>
    <row r="799" spans="1:10" ht="10.5" customHeight="1">
      <c r="A799" s="70"/>
      <c r="B799" s="70"/>
      <c r="C799" s="6"/>
      <c r="D799" s="7"/>
      <c r="E799" s="69"/>
      <c r="F799" s="31"/>
      <c r="G799" s="30"/>
      <c r="H799" s="68"/>
      <c r="I799" s="190"/>
      <c r="J799" s="189"/>
    </row>
    <row r="800" spans="1:10" ht="10.5" customHeight="1" thickBot="1">
      <c r="A800" s="67"/>
      <c r="B800" s="67"/>
      <c r="C800" s="67"/>
      <c r="D800" s="67"/>
      <c r="E800" s="66"/>
      <c r="F800" s="65"/>
      <c r="G800" s="38"/>
      <c r="H800" s="64"/>
      <c r="I800" s="193"/>
      <c r="J800" s="194"/>
    </row>
    <row r="801" spans="1:10" ht="35.1" customHeight="1" thickTop="1" thickBot="1">
      <c r="A801" s="63" t="s">
        <v>546</v>
      </c>
      <c r="B801" s="13">
        <v>11</v>
      </c>
      <c r="C801" s="47"/>
      <c r="D801" s="43"/>
      <c r="E801" s="48"/>
      <c r="F801" s="47" t="s">
        <v>560</v>
      </c>
      <c r="G801" s="62"/>
      <c r="H801" s="61"/>
      <c r="I801" s="60"/>
      <c r="J801" s="59" t="str">
        <f>IF(SUM(J756:J800)=0,"",SUM(J756:J800))</f>
        <v/>
      </c>
    </row>
    <row r="802" spans="1:10" ht="15.75" thickTop="1">
      <c r="A802" s="33" t="s">
        <v>635</v>
      </c>
      <c r="B802" s="33"/>
      <c r="C802" s="33"/>
      <c r="D802" s="33"/>
      <c r="E802" s="32"/>
      <c r="F802" s="31"/>
      <c r="G802" s="30"/>
      <c r="H802" s="58"/>
      <c r="I802" s="38"/>
      <c r="J802" s="57"/>
    </row>
    <row r="803" spans="1:10">
      <c r="A803" s="33" t="s">
        <v>635</v>
      </c>
      <c r="B803" s="33"/>
      <c r="C803" s="33"/>
      <c r="D803" s="33"/>
      <c r="E803" s="32"/>
      <c r="F803" s="31"/>
      <c r="G803" s="30"/>
      <c r="H803" s="58"/>
      <c r="I803" s="38"/>
      <c r="J803" s="57"/>
    </row>
    <row r="804" spans="1:10">
      <c r="A804" s="33"/>
      <c r="B804" s="33"/>
      <c r="C804" s="33"/>
      <c r="D804" s="33"/>
      <c r="E804" s="32"/>
      <c r="F804" s="31"/>
      <c r="G804" s="30"/>
      <c r="H804" s="30"/>
      <c r="I804" s="38"/>
      <c r="J804" s="38"/>
    </row>
    <row r="805" spans="1:10">
      <c r="A805" s="33"/>
      <c r="B805" s="33"/>
      <c r="C805" s="33"/>
      <c r="D805" s="33"/>
      <c r="E805" s="32"/>
      <c r="F805" s="56" t="s">
        <v>1147</v>
      </c>
      <c r="G805" s="30"/>
      <c r="H805" s="30"/>
      <c r="I805" s="38"/>
      <c r="J805" s="38"/>
    </row>
    <row r="806" spans="1:10">
      <c r="A806" s="33"/>
      <c r="B806" s="33"/>
      <c r="C806" s="33"/>
      <c r="D806" s="33"/>
      <c r="E806" s="32"/>
      <c r="F806" s="55"/>
      <c r="G806" s="30"/>
      <c r="H806" s="30"/>
      <c r="I806" s="38"/>
      <c r="J806" s="54"/>
    </row>
    <row r="807" spans="1:10">
      <c r="A807" s="14" t="s">
        <v>546</v>
      </c>
      <c r="B807" s="14"/>
      <c r="C807" s="14"/>
      <c r="D807" s="15"/>
      <c r="E807" s="32"/>
      <c r="F807" s="14" t="s">
        <v>547</v>
      </c>
      <c r="G807" s="30"/>
      <c r="H807" s="30"/>
      <c r="I807" s="38"/>
      <c r="J807" s="54"/>
    </row>
    <row r="808" spans="1:10">
      <c r="A808" s="14"/>
      <c r="B808" s="14"/>
      <c r="C808" s="14"/>
      <c r="D808" s="15"/>
      <c r="E808" s="32"/>
      <c r="F808" s="14"/>
      <c r="G808" s="30"/>
      <c r="H808" s="30"/>
      <c r="I808" s="38"/>
      <c r="J808" s="38"/>
    </row>
    <row r="809" spans="1:10" ht="35.1" customHeight="1">
      <c r="A809" s="22" t="s">
        <v>546</v>
      </c>
      <c r="B809" s="22">
        <v>1</v>
      </c>
      <c r="C809" s="22"/>
      <c r="D809" s="23"/>
      <c r="E809" s="52"/>
      <c r="F809" s="24" t="s">
        <v>550</v>
      </c>
      <c r="G809" s="53"/>
      <c r="H809" s="30"/>
      <c r="I809" s="38"/>
      <c r="J809" s="49" t="str">
        <f>IF(J224=0,"",J224)</f>
        <v/>
      </c>
    </row>
    <row r="810" spans="1:10" ht="35.1" customHeight="1">
      <c r="A810" s="22" t="s">
        <v>546</v>
      </c>
      <c r="B810" s="22">
        <v>2</v>
      </c>
      <c r="C810" s="22"/>
      <c r="D810" s="23"/>
      <c r="E810" s="52"/>
      <c r="F810" s="24" t="s">
        <v>551</v>
      </c>
      <c r="G810" s="51"/>
      <c r="H810" s="51"/>
      <c r="I810" s="50"/>
      <c r="J810" s="49" t="str">
        <f>IF(J283=0,"",J283)</f>
        <v/>
      </c>
    </row>
    <row r="811" spans="1:10" ht="35.1" customHeight="1">
      <c r="A811" s="22" t="s">
        <v>546</v>
      </c>
      <c r="B811" s="22">
        <v>3</v>
      </c>
      <c r="C811" s="22"/>
      <c r="D811" s="23"/>
      <c r="E811" s="52"/>
      <c r="F811" s="24" t="s">
        <v>552</v>
      </c>
      <c r="G811" s="51"/>
      <c r="H811" s="51"/>
      <c r="I811" s="50"/>
      <c r="J811" s="49" t="str">
        <f>IF(J359=0,"",J359)</f>
        <v/>
      </c>
    </row>
    <row r="812" spans="1:10" ht="35.1" customHeight="1">
      <c r="A812" s="22" t="s">
        <v>546</v>
      </c>
      <c r="B812" s="22">
        <v>4</v>
      </c>
      <c r="C812" s="22"/>
      <c r="D812" s="23"/>
      <c r="E812" s="52"/>
      <c r="F812" s="24" t="s">
        <v>553</v>
      </c>
      <c r="G812" s="51"/>
      <c r="H812" s="51"/>
      <c r="I812" s="50"/>
      <c r="J812" s="49" t="str">
        <f>IF(J454=0,"",J454)</f>
        <v/>
      </c>
    </row>
    <row r="813" spans="1:10" ht="35.1" customHeight="1">
      <c r="A813" s="22" t="s">
        <v>546</v>
      </c>
      <c r="B813" s="22">
        <v>5</v>
      </c>
      <c r="C813" s="22"/>
      <c r="D813" s="23"/>
      <c r="E813" s="52"/>
      <c r="F813" s="24" t="s">
        <v>554</v>
      </c>
      <c r="G813" s="51"/>
      <c r="H813" s="51"/>
      <c r="I813" s="50"/>
      <c r="J813" s="49" t="str">
        <f>IF(J521=0,"",J521)</f>
        <v/>
      </c>
    </row>
    <row r="814" spans="1:10" ht="35.1" customHeight="1">
      <c r="A814" s="22" t="s">
        <v>546</v>
      </c>
      <c r="B814" s="22">
        <v>6</v>
      </c>
      <c r="C814" s="22"/>
      <c r="D814" s="23"/>
      <c r="E814" s="52"/>
      <c r="F814" s="24" t="s">
        <v>555</v>
      </c>
      <c r="G814" s="51"/>
      <c r="H814" s="51"/>
      <c r="I814" s="50"/>
      <c r="J814" s="49" t="str">
        <f>IF(J626=0,"",J626)</f>
        <v/>
      </c>
    </row>
    <row r="815" spans="1:10" ht="35.1" customHeight="1">
      <c r="A815" s="22" t="s">
        <v>546</v>
      </c>
      <c r="B815" s="22">
        <v>7</v>
      </c>
      <c r="C815" s="22"/>
      <c r="D815" s="23"/>
      <c r="E815" s="52"/>
      <c r="F815" s="24" t="s">
        <v>556</v>
      </c>
      <c r="G815" s="51"/>
      <c r="H815" s="51"/>
      <c r="I815" s="50"/>
      <c r="J815" s="49" t="str">
        <f>IF(J674=0,"",J674)</f>
        <v/>
      </c>
    </row>
    <row r="816" spans="1:10" ht="35.1" customHeight="1">
      <c r="A816" s="22" t="s">
        <v>546</v>
      </c>
      <c r="B816" s="22">
        <v>8</v>
      </c>
      <c r="C816" s="22"/>
      <c r="D816" s="23"/>
      <c r="E816" s="52"/>
      <c r="F816" s="24" t="s">
        <v>557</v>
      </c>
      <c r="G816" s="51"/>
      <c r="H816" s="51"/>
      <c r="I816" s="50"/>
      <c r="J816" s="49" t="str">
        <f>IF(J687=0,"",J687)</f>
        <v/>
      </c>
    </row>
    <row r="817" spans="1:10" ht="35.1" customHeight="1">
      <c r="A817" s="22" t="s">
        <v>546</v>
      </c>
      <c r="B817" s="22">
        <v>9</v>
      </c>
      <c r="C817" s="22"/>
      <c r="D817" s="23"/>
      <c r="E817" s="52"/>
      <c r="F817" s="24" t="s">
        <v>558</v>
      </c>
      <c r="G817" s="51"/>
      <c r="H817" s="51"/>
      <c r="I817" s="50"/>
      <c r="J817" s="49" t="str">
        <f>IF(J723=0,"",J723)</f>
        <v/>
      </c>
    </row>
    <row r="818" spans="1:10" ht="35.1" customHeight="1">
      <c r="A818" s="22" t="s">
        <v>546</v>
      </c>
      <c r="B818" s="22">
        <v>10</v>
      </c>
      <c r="C818" s="22"/>
      <c r="D818" s="23"/>
      <c r="E818" s="52"/>
      <c r="F818" s="24" t="s">
        <v>559</v>
      </c>
      <c r="G818" s="51"/>
      <c r="H818" s="51"/>
      <c r="I818" s="50"/>
      <c r="J818" s="49" t="str">
        <f>IF(J751=0,"",J751)</f>
        <v/>
      </c>
    </row>
    <row r="819" spans="1:10" ht="35.1" customHeight="1" thickBot="1">
      <c r="A819" s="22" t="s">
        <v>546</v>
      </c>
      <c r="B819" s="22">
        <v>11</v>
      </c>
      <c r="C819" s="22"/>
      <c r="D819" s="23"/>
      <c r="E819" s="52"/>
      <c r="F819" s="24" t="s">
        <v>560</v>
      </c>
      <c r="G819" s="51"/>
      <c r="H819" s="51"/>
      <c r="I819" s="50"/>
      <c r="J819" s="49" t="str">
        <f>IF(J801=0,"",J801)</f>
        <v/>
      </c>
    </row>
    <row r="820" spans="1:10" ht="35.1" customHeight="1" thickTop="1" thickBot="1">
      <c r="A820" s="25" t="s">
        <v>546</v>
      </c>
      <c r="B820" s="47"/>
      <c r="C820" s="47"/>
      <c r="D820" s="43"/>
      <c r="E820" s="48"/>
      <c r="F820" s="47"/>
      <c r="G820" s="634" t="s">
        <v>98</v>
      </c>
      <c r="H820" s="634"/>
      <c r="I820" s="635" t="str">
        <f>IF(SUM(J809:J819)=0,"",SUM(J809:J819))</f>
        <v/>
      </c>
      <c r="J820" s="635"/>
    </row>
    <row r="821" spans="1:10" ht="35.1" customHeight="1" thickTop="1" thickBot="1">
      <c r="A821" s="44"/>
      <c r="B821" s="44"/>
      <c r="C821" s="44"/>
      <c r="D821" s="46"/>
      <c r="E821" s="45"/>
      <c r="F821" s="44"/>
      <c r="G821" s="634" t="s">
        <v>1148</v>
      </c>
      <c r="H821" s="634"/>
      <c r="I821" s="635" t="str">
        <f>IF(SUM(J809:J819)=0,"",I820*0.25)</f>
        <v/>
      </c>
      <c r="J821" s="635"/>
    </row>
    <row r="822" spans="1:10" ht="35.1" customHeight="1" thickTop="1" thickBot="1">
      <c r="A822" s="44"/>
      <c r="B822" s="44"/>
      <c r="C822" s="44"/>
      <c r="D822" s="46"/>
      <c r="E822" s="45"/>
      <c r="F822" s="44"/>
      <c r="G822" s="634" t="s">
        <v>100</v>
      </c>
      <c r="H822" s="634"/>
      <c r="I822" s="635" t="str">
        <f>IF(SUM(J809:J819)=0,"",SUM(I820:J821))</f>
        <v/>
      </c>
      <c r="J822" s="635"/>
    </row>
    <row r="823" spans="1:10" ht="15.75" thickTop="1">
      <c r="A823" s="632" t="s">
        <v>1149</v>
      </c>
      <c r="B823" s="632"/>
      <c r="C823" s="632"/>
      <c r="D823" s="632"/>
      <c r="E823" s="632"/>
      <c r="F823" s="632"/>
      <c r="G823" s="632"/>
      <c r="H823" s="632"/>
      <c r="I823" s="632"/>
      <c r="J823" s="632"/>
    </row>
    <row r="824" spans="1:10">
      <c r="A824" s="40"/>
      <c r="B824" s="40"/>
      <c r="C824" s="40"/>
      <c r="D824" s="42"/>
      <c r="E824" s="37"/>
      <c r="F824" s="40"/>
      <c r="G824" s="40"/>
      <c r="H824" s="41"/>
      <c r="I824" s="40"/>
      <c r="J824" s="40"/>
    </row>
    <row r="825" spans="1:10">
      <c r="A825" s="39"/>
      <c r="B825" s="38"/>
      <c r="C825" s="38"/>
      <c r="D825" s="38"/>
      <c r="E825" s="37"/>
      <c r="F825" s="36"/>
      <c r="G825" s="30"/>
      <c r="H825" s="30"/>
      <c r="I825" s="35" t="s">
        <v>1150</v>
      </c>
      <c r="J825" s="34"/>
    </row>
    <row r="826" spans="1:10" ht="15.75" thickBot="1">
      <c r="A826" s="33"/>
      <c r="B826" s="33"/>
      <c r="C826" s="33"/>
      <c r="D826" s="33"/>
      <c r="E826" s="32"/>
      <c r="F826" s="31"/>
      <c r="G826" s="30"/>
      <c r="H826" s="633"/>
      <c r="I826" s="633"/>
      <c r="J826" s="633"/>
    </row>
    <row r="827" spans="1:10">
      <c r="D827" s="29"/>
      <c r="H827" s="28"/>
    </row>
    <row r="828" spans="1:10">
      <c r="D828" s="29"/>
      <c r="H828" s="28"/>
    </row>
    <row r="829" spans="1:10">
      <c r="D829" s="29"/>
      <c r="H829" s="28"/>
    </row>
    <row r="830" spans="1:10">
      <c r="D830" s="29"/>
      <c r="H830" s="28"/>
    </row>
    <row r="831" spans="1:10">
      <c r="D831" s="29"/>
      <c r="H831" s="28"/>
    </row>
    <row r="832" spans="1:10">
      <c r="D832" s="29"/>
      <c r="H832" s="28"/>
    </row>
    <row r="833" spans="4:8">
      <c r="D833" s="29"/>
      <c r="H833" s="28"/>
    </row>
    <row r="834" spans="4:8">
      <c r="D834" s="29"/>
      <c r="H834" s="28"/>
    </row>
  </sheetData>
  <sheetProtection algorithmName="SHA-512" hashValue="/1DUNjnOIPLI0SK5hVMFr0bYMkZ0AsQg/M0X1A7ftoI7BhO15gMAdhUv2VjbgMHtO7WphFVArajy2zjVA3eqpw==" saltValue="Zj3pTQWG+1Wnq3g8Y5DxyQ==" spinCount="100000" sheet="1" formatCells="0" formatColumns="0" formatRows="0" insertColumns="0" insertRows="0" insertHyperlinks="0" deleteColumns="0" deleteRows="0" selectLockedCells="1" sort="0" autoFilter="0" pivotTables="0"/>
  <mergeCells count="92">
    <mergeCell ref="F34:J34"/>
    <mergeCell ref="B36:J36"/>
    <mergeCell ref="B37:J37"/>
    <mergeCell ref="B1:F1"/>
    <mergeCell ref="H1:J1"/>
    <mergeCell ref="E2:F3"/>
    <mergeCell ref="H2:J2"/>
    <mergeCell ref="H3:J3"/>
    <mergeCell ref="F15:J15"/>
    <mergeCell ref="F17:I17"/>
    <mergeCell ref="F23:I23"/>
    <mergeCell ref="F25:I25"/>
    <mergeCell ref="B43:J43"/>
    <mergeCell ref="B44:J44"/>
    <mergeCell ref="B45:J45"/>
    <mergeCell ref="B46:J46"/>
    <mergeCell ref="B47:J47"/>
    <mergeCell ref="B48:J48"/>
    <mergeCell ref="B57:J57"/>
    <mergeCell ref="B58:J58"/>
    <mergeCell ref="B59:J59"/>
    <mergeCell ref="B60:J60"/>
    <mergeCell ref="B49:J49"/>
    <mergeCell ref="B38:J38"/>
    <mergeCell ref="B39:J39"/>
    <mergeCell ref="B40:J40"/>
    <mergeCell ref="B41:J41"/>
    <mergeCell ref="B42:J42"/>
    <mergeCell ref="B61:J61"/>
    <mergeCell ref="B50:J50"/>
    <mergeCell ref="B51:J51"/>
    <mergeCell ref="B52:J52"/>
    <mergeCell ref="B53:J53"/>
    <mergeCell ref="B54:J54"/>
    <mergeCell ref="B55:J55"/>
    <mergeCell ref="B56:J56"/>
    <mergeCell ref="B73:J73"/>
    <mergeCell ref="B62:J62"/>
    <mergeCell ref="B63:J63"/>
    <mergeCell ref="B64:J64"/>
    <mergeCell ref="B65:J65"/>
    <mergeCell ref="B66:J66"/>
    <mergeCell ref="B67:J67"/>
    <mergeCell ref="B68:J68"/>
    <mergeCell ref="B69:J69"/>
    <mergeCell ref="B70:J70"/>
    <mergeCell ref="B71:J71"/>
    <mergeCell ref="B72:J72"/>
    <mergeCell ref="B79:J79"/>
    <mergeCell ref="B80:J80"/>
    <mergeCell ref="B81:J81"/>
    <mergeCell ref="B82:J82"/>
    <mergeCell ref="B83:J83"/>
    <mergeCell ref="B84:J84"/>
    <mergeCell ref="B93:J93"/>
    <mergeCell ref="B94:J94"/>
    <mergeCell ref="B95:J95"/>
    <mergeCell ref="B96:J96"/>
    <mergeCell ref="B85:J85"/>
    <mergeCell ref="B74:J74"/>
    <mergeCell ref="B75:J75"/>
    <mergeCell ref="B76:J76"/>
    <mergeCell ref="B77:J77"/>
    <mergeCell ref="B78:J78"/>
    <mergeCell ref="B97:J97"/>
    <mergeCell ref="B86:J86"/>
    <mergeCell ref="B87:J87"/>
    <mergeCell ref="B88:J88"/>
    <mergeCell ref="B89:J89"/>
    <mergeCell ref="B90:J90"/>
    <mergeCell ref="B91:J91"/>
    <mergeCell ref="B92:J92"/>
    <mergeCell ref="B109:J109"/>
    <mergeCell ref="B98:J98"/>
    <mergeCell ref="B99:J99"/>
    <mergeCell ref="B100:J100"/>
    <mergeCell ref="B101:J101"/>
    <mergeCell ref="B102:J102"/>
    <mergeCell ref="B103:J103"/>
    <mergeCell ref="B104:J104"/>
    <mergeCell ref="B105:J105"/>
    <mergeCell ref="B106:J106"/>
    <mergeCell ref="B107:J107"/>
    <mergeCell ref="B108:J108"/>
    <mergeCell ref="A823:J823"/>
    <mergeCell ref="H826:J826"/>
    <mergeCell ref="G820:H820"/>
    <mergeCell ref="I820:J820"/>
    <mergeCell ref="G821:H821"/>
    <mergeCell ref="I821:J821"/>
    <mergeCell ref="G822:H822"/>
    <mergeCell ref="I822:J822"/>
  </mergeCells>
  <pageMargins left="0.70866141732283472" right="0.17" top="0.21" bottom="0.34" header="0.17" footer="0.17"/>
  <pageSetup paperSize="9" scale="70" orientation="portrait" r:id="rId1"/>
  <headerFooter>
    <oddFooter>&amp;REE radovi str.&amp;P/&amp;N</oddFooter>
  </headerFooter>
  <rowBreaks count="22" manualBreakCount="22">
    <brk id="32" max="16383" man="1"/>
    <brk id="108" max="16383" man="1"/>
    <brk id="165" max="16383" man="1"/>
    <brk id="201" max="16383" man="1"/>
    <brk id="226" max="16383" man="1"/>
    <brk id="263" max="16383" man="1"/>
    <brk id="285" max="16383" man="1"/>
    <brk id="321" max="16383" man="1"/>
    <brk id="361" max="16383" man="1"/>
    <brk id="392" max="16383" man="1"/>
    <brk id="438" max="9" man="1"/>
    <brk id="456" max="16383" man="1"/>
    <brk id="523" max="16383" man="1"/>
    <brk id="559" max="16383" man="1"/>
    <brk id="628" max="16383" man="1"/>
    <brk id="651" max="16383" man="1"/>
    <brk id="676" max="16383" man="1"/>
    <brk id="689" max="16383" man="1"/>
    <brk id="725" max="16383" man="1"/>
    <brk id="753" max="16383" man="1"/>
    <brk id="789" max="16383" man="1"/>
    <brk id="8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C3C21-ED42-4637-A768-9113ADD1DCBC}">
  <dimension ref="A2:X588"/>
  <sheetViews>
    <sheetView zoomScaleNormal="100" zoomScaleSheetLayoutView="100" workbookViewId="0">
      <selection activeCell="E15" sqref="E15"/>
    </sheetView>
  </sheetViews>
  <sheetFormatPr defaultRowHeight="15"/>
  <cols>
    <col min="1" max="1" width="5" style="428" customWidth="1"/>
    <col min="2" max="2" width="44.875" style="408" customWidth="1"/>
    <col min="3" max="3" width="7.375" style="391" customWidth="1"/>
    <col min="4" max="4" width="4.375" style="415" customWidth="1"/>
    <col min="5" max="5" width="9.125" style="415" customWidth="1"/>
    <col min="6" max="6" width="14.75" style="422" customWidth="1"/>
    <col min="7" max="7" width="7" style="381" bestFit="1" customWidth="1"/>
    <col min="8" max="9" width="9" style="381"/>
    <col min="10" max="12" width="8.875" style="381" bestFit="1" customWidth="1"/>
    <col min="13" max="256" width="9" style="381"/>
    <col min="257" max="257" width="4.625" style="381" customWidth="1"/>
    <col min="258" max="258" width="35.875" style="381" customWidth="1"/>
    <col min="259" max="259" width="7.375" style="381" customWidth="1"/>
    <col min="260" max="260" width="7.25" style="381" customWidth="1"/>
    <col min="261" max="261" width="9.25" style="381" customWidth="1"/>
    <col min="262" max="262" width="10.25" style="381" customWidth="1"/>
    <col min="263" max="265" width="9" style="381"/>
    <col min="266" max="268" width="8.875" style="381" bestFit="1" customWidth="1"/>
    <col min="269" max="512" width="9" style="381"/>
    <col min="513" max="513" width="4.625" style="381" customWidth="1"/>
    <col min="514" max="514" width="35.875" style="381" customWidth="1"/>
    <col min="515" max="515" width="7.375" style="381" customWidth="1"/>
    <col min="516" max="516" width="7.25" style="381" customWidth="1"/>
    <col min="517" max="517" width="9.25" style="381" customWidth="1"/>
    <col min="518" max="518" width="10.25" style="381" customWidth="1"/>
    <col min="519" max="521" width="9" style="381"/>
    <col min="522" max="524" width="8.875" style="381" bestFit="1" customWidth="1"/>
    <col min="525" max="768" width="9" style="381"/>
    <col min="769" max="769" width="4.625" style="381" customWidth="1"/>
    <col min="770" max="770" width="35.875" style="381" customWidth="1"/>
    <col min="771" max="771" width="7.375" style="381" customWidth="1"/>
    <col min="772" max="772" width="7.25" style="381" customWidth="1"/>
    <col min="773" max="773" width="9.25" style="381" customWidth="1"/>
    <col min="774" max="774" width="10.25" style="381" customWidth="1"/>
    <col min="775" max="777" width="9" style="381"/>
    <col min="778" max="780" width="8.875" style="381" bestFit="1" customWidth="1"/>
    <col min="781" max="1024" width="9" style="381"/>
    <col min="1025" max="1025" width="4.625" style="381" customWidth="1"/>
    <col min="1026" max="1026" width="35.875" style="381" customWidth="1"/>
    <col min="1027" max="1027" width="7.375" style="381" customWidth="1"/>
    <col min="1028" max="1028" width="7.25" style="381" customWidth="1"/>
    <col min="1029" max="1029" width="9.25" style="381" customWidth="1"/>
    <col min="1030" max="1030" width="10.25" style="381" customWidth="1"/>
    <col min="1031" max="1033" width="9" style="381"/>
    <col min="1034" max="1036" width="8.875" style="381" bestFit="1" customWidth="1"/>
    <col min="1037" max="1280" width="9" style="381"/>
    <col min="1281" max="1281" width="4.625" style="381" customWidth="1"/>
    <col min="1282" max="1282" width="35.875" style="381" customWidth="1"/>
    <col min="1283" max="1283" width="7.375" style="381" customWidth="1"/>
    <col min="1284" max="1284" width="7.25" style="381" customWidth="1"/>
    <col min="1285" max="1285" width="9.25" style="381" customWidth="1"/>
    <col min="1286" max="1286" width="10.25" style="381" customWidth="1"/>
    <col min="1287" max="1289" width="9" style="381"/>
    <col min="1290" max="1292" width="8.875" style="381" bestFit="1" customWidth="1"/>
    <col min="1293" max="1536" width="9" style="381"/>
    <col min="1537" max="1537" width="4.625" style="381" customWidth="1"/>
    <col min="1538" max="1538" width="35.875" style="381" customWidth="1"/>
    <col min="1539" max="1539" width="7.375" style="381" customWidth="1"/>
    <col min="1540" max="1540" width="7.25" style="381" customWidth="1"/>
    <col min="1541" max="1541" width="9.25" style="381" customWidth="1"/>
    <col min="1542" max="1542" width="10.25" style="381" customWidth="1"/>
    <col min="1543" max="1545" width="9" style="381"/>
    <col min="1546" max="1548" width="8.875" style="381" bestFit="1" customWidth="1"/>
    <col min="1549" max="1792" width="9" style="381"/>
    <col min="1793" max="1793" width="4.625" style="381" customWidth="1"/>
    <col min="1794" max="1794" width="35.875" style="381" customWidth="1"/>
    <col min="1795" max="1795" width="7.375" style="381" customWidth="1"/>
    <col min="1796" max="1796" width="7.25" style="381" customWidth="1"/>
    <col min="1797" max="1797" width="9.25" style="381" customWidth="1"/>
    <col min="1798" max="1798" width="10.25" style="381" customWidth="1"/>
    <col min="1799" max="1801" width="9" style="381"/>
    <col min="1802" max="1804" width="8.875" style="381" bestFit="1" customWidth="1"/>
    <col min="1805" max="2048" width="9" style="381"/>
    <col min="2049" max="2049" width="4.625" style="381" customWidth="1"/>
    <col min="2050" max="2050" width="35.875" style="381" customWidth="1"/>
    <col min="2051" max="2051" width="7.375" style="381" customWidth="1"/>
    <col min="2052" max="2052" width="7.25" style="381" customWidth="1"/>
    <col min="2053" max="2053" width="9.25" style="381" customWidth="1"/>
    <col min="2054" max="2054" width="10.25" style="381" customWidth="1"/>
    <col min="2055" max="2057" width="9" style="381"/>
    <col min="2058" max="2060" width="8.875" style="381" bestFit="1" customWidth="1"/>
    <col min="2061" max="2304" width="9" style="381"/>
    <col min="2305" max="2305" width="4.625" style="381" customWidth="1"/>
    <col min="2306" max="2306" width="35.875" style="381" customWidth="1"/>
    <col min="2307" max="2307" width="7.375" style="381" customWidth="1"/>
    <col min="2308" max="2308" width="7.25" style="381" customWidth="1"/>
    <col min="2309" max="2309" width="9.25" style="381" customWidth="1"/>
    <col min="2310" max="2310" width="10.25" style="381" customWidth="1"/>
    <col min="2311" max="2313" width="9" style="381"/>
    <col min="2314" max="2316" width="8.875" style="381" bestFit="1" customWidth="1"/>
    <col min="2317" max="2560" width="9" style="381"/>
    <col min="2561" max="2561" width="4.625" style="381" customWidth="1"/>
    <col min="2562" max="2562" width="35.875" style="381" customWidth="1"/>
    <col min="2563" max="2563" width="7.375" style="381" customWidth="1"/>
    <col min="2564" max="2564" width="7.25" style="381" customWidth="1"/>
    <col min="2565" max="2565" width="9.25" style="381" customWidth="1"/>
    <col min="2566" max="2566" width="10.25" style="381" customWidth="1"/>
    <col min="2567" max="2569" width="9" style="381"/>
    <col min="2570" max="2572" width="8.875" style="381" bestFit="1" customWidth="1"/>
    <col min="2573" max="2816" width="9" style="381"/>
    <col min="2817" max="2817" width="4.625" style="381" customWidth="1"/>
    <col min="2818" max="2818" width="35.875" style="381" customWidth="1"/>
    <col min="2819" max="2819" width="7.375" style="381" customWidth="1"/>
    <col min="2820" max="2820" width="7.25" style="381" customWidth="1"/>
    <col min="2821" max="2821" width="9.25" style="381" customWidth="1"/>
    <col min="2822" max="2822" width="10.25" style="381" customWidth="1"/>
    <col min="2823" max="2825" width="9" style="381"/>
    <col min="2826" max="2828" width="8.875" style="381" bestFit="1" customWidth="1"/>
    <col min="2829" max="3072" width="9" style="381"/>
    <col min="3073" max="3073" width="4.625" style="381" customWidth="1"/>
    <col min="3074" max="3074" width="35.875" style="381" customWidth="1"/>
    <col min="3075" max="3075" width="7.375" style="381" customWidth="1"/>
    <col min="3076" max="3076" width="7.25" style="381" customWidth="1"/>
    <col min="3077" max="3077" width="9.25" style="381" customWidth="1"/>
    <col min="3078" max="3078" width="10.25" style="381" customWidth="1"/>
    <col min="3079" max="3081" width="9" style="381"/>
    <col min="3082" max="3084" width="8.875" style="381" bestFit="1" customWidth="1"/>
    <col min="3085" max="3328" width="9" style="381"/>
    <col min="3329" max="3329" width="4.625" style="381" customWidth="1"/>
    <col min="3330" max="3330" width="35.875" style="381" customWidth="1"/>
    <col min="3331" max="3331" width="7.375" style="381" customWidth="1"/>
    <col min="3332" max="3332" width="7.25" style="381" customWidth="1"/>
    <col min="3333" max="3333" width="9.25" style="381" customWidth="1"/>
    <col min="3334" max="3334" width="10.25" style="381" customWidth="1"/>
    <col min="3335" max="3337" width="9" style="381"/>
    <col min="3338" max="3340" width="8.875" style="381" bestFit="1" customWidth="1"/>
    <col min="3341" max="3584" width="9" style="381"/>
    <col min="3585" max="3585" width="4.625" style="381" customWidth="1"/>
    <col min="3586" max="3586" width="35.875" style="381" customWidth="1"/>
    <col min="3587" max="3587" width="7.375" style="381" customWidth="1"/>
    <col min="3588" max="3588" width="7.25" style="381" customWidth="1"/>
    <col min="3589" max="3589" width="9.25" style="381" customWidth="1"/>
    <col min="3590" max="3590" width="10.25" style="381" customWidth="1"/>
    <col min="3591" max="3593" width="9" style="381"/>
    <col min="3594" max="3596" width="8.875" style="381" bestFit="1" customWidth="1"/>
    <col min="3597" max="3840" width="9" style="381"/>
    <col min="3841" max="3841" width="4.625" style="381" customWidth="1"/>
    <col min="3842" max="3842" width="35.875" style="381" customWidth="1"/>
    <col min="3843" max="3843" width="7.375" style="381" customWidth="1"/>
    <col min="3844" max="3844" width="7.25" style="381" customWidth="1"/>
    <col min="3845" max="3845" width="9.25" style="381" customWidth="1"/>
    <col min="3846" max="3846" width="10.25" style="381" customWidth="1"/>
    <col min="3847" max="3849" width="9" style="381"/>
    <col min="3850" max="3852" width="8.875" style="381" bestFit="1" customWidth="1"/>
    <col min="3853" max="4096" width="9" style="381"/>
    <col min="4097" max="4097" width="4.625" style="381" customWidth="1"/>
    <col min="4098" max="4098" width="35.875" style="381" customWidth="1"/>
    <col min="4099" max="4099" width="7.375" style="381" customWidth="1"/>
    <col min="4100" max="4100" width="7.25" style="381" customWidth="1"/>
    <col min="4101" max="4101" width="9.25" style="381" customWidth="1"/>
    <col min="4102" max="4102" width="10.25" style="381" customWidth="1"/>
    <col min="4103" max="4105" width="9" style="381"/>
    <col min="4106" max="4108" width="8.875" style="381" bestFit="1" customWidth="1"/>
    <col min="4109" max="4352" width="9" style="381"/>
    <col min="4353" max="4353" width="4.625" style="381" customWidth="1"/>
    <col min="4354" max="4354" width="35.875" style="381" customWidth="1"/>
    <col min="4355" max="4355" width="7.375" style="381" customWidth="1"/>
    <col min="4356" max="4356" width="7.25" style="381" customWidth="1"/>
    <col min="4357" max="4357" width="9.25" style="381" customWidth="1"/>
    <col min="4358" max="4358" width="10.25" style="381" customWidth="1"/>
    <col min="4359" max="4361" width="9" style="381"/>
    <col min="4362" max="4364" width="8.875" style="381" bestFit="1" customWidth="1"/>
    <col min="4365" max="4608" width="9" style="381"/>
    <col min="4609" max="4609" width="4.625" style="381" customWidth="1"/>
    <col min="4610" max="4610" width="35.875" style="381" customWidth="1"/>
    <col min="4611" max="4611" width="7.375" style="381" customWidth="1"/>
    <col min="4612" max="4612" width="7.25" style="381" customWidth="1"/>
    <col min="4613" max="4613" width="9.25" style="381" customWidth="1"/>
    <col min="4614" max="4614" width="10.25" style="381" customWidth="1"/>
    <col min="4615" max="4617" width="9" style="381"/>
    <col min="4618" max="4620" width="8.875" style="381" bestFit="1" customWidth="1"/>
    <col min="4621" max="4864" width="9" style="381"/>
    <col min="4865" max="4865" width="4.625" style="381" customWidth="1"/>
    <col min="4866" max="4866" width="35.875" style="381" customWidth="1"/>
    <col min="4867" max="4867" width="7.375" style="381" customWidth="1"/>
    <col min="4868" max="4868" width="7.25" style="381" customWidth="1"/>
    <col min="4869" max="4869" width="9.25" style="381" customWidth="1"/>
    <col min="4870" max="4870" width="10.25" style="381" customWidth="1"/>
    <col min="4871" max="4873" width="9" style="381"/>
    <col min="4874" max="4876" width="8.875" style="381" bestFit="1" customWidth="1"/>
    <col min="4877" max="5120" width="9" style="381"/>
    <col min="5121" max="5121" width="4.625" style="381" customWidth="1"/>
    <col min="5122" max="5122" width="35.875" style="381" customWidth="1"/>
    <col min="5123" max="5123" width="7.375" style="381" customWidth="1"/>
    <col min="5124" max="5124" width="7.25" style="381" customWidth="1"/>
    <col min="5125" max="5125" width="9.25" style="381" customWidth="1"/>
    <col min="5126" max="5126" width="10.25" style="381" customWidth="1"/>
    <col min="5127" max="5129" width="9" style="381"/>
    <col min="5130" max="5132" width="8.875" style="381" bestFit="1" customWidth="1"/>
    <col min="5133" max="5376" width="9" style="381"/>
    <col min="5377" max="5377" width="4.625" style="381" customWidth="1"/>
    <col min="5378" max="5378" width="35.875" style="381" customWidth="1"/>
    <col min="5379" max="5379" width="7.375" style="381" customWidth="1"/>
    <col min="5380" max="5380" width="7.25" style="381" customWidth="1"/>
    <col min="5381" max="5381" width="9.25" style="381" customWidth="1"/>
    <col min="5382" max="5382" width="10.25" style="381" customWidth="1"/>
    <col min="5383" max="5385" width="9" style="381"/>
    <col min="5386" max="5388" width="8.875" style="381" bestFit="1" customWidth="1"/>
    <col min="5389" max="5632" width="9" style="381"/>
    <col min="5633" max="5633" width="4.625" style="381" customWidth="1"/>
    <col min="5634" max="5634" width="35.875" style="381" customWidth="1"/>
    <col min="5635" max="5635" width="7.375" style="381" customWidth="1"/>
    <col min="5636" max="5636" width="7.25" style="381" customWidth="1"/>
    <col min="5637" max="5637" width="9.25" style="381" customWidth="1"/>
    <col min="5638" max="5638" width="10.25" style="381" customWidth="1"/>
    <col min="5639" max="5641" width="9" style="381"/>
    <col min="5642" max="5644" width="8.875" style="381" bestFit="1" customWidth="1"/>
    <col min="5645" max="5888" width="9" style="381"/>
    <col min="5889" max="5889" width="4.625" style="381" customWidth="1"/>
    <col min="5890" max="5890" width="35.875" style="381" customWidth="1"/>
    <col min="5891" max="5891" width="7.375" style="381" customWidth="1"/>
    <col min="5892" max="5892" width="7.25" style="381" customWidth="1"/>
    <col min="5893" max="5893" width="9.25" style="381" customWidth="1"/>
    <col min="5894" max="5894" width="10.25" style="381" customWidth="1"/>
    <col min="5895" max="5897" width="9" style="381"/>
    <col min="5898" max="5900" width="8.875" style="381" bestFit="1" customWidth="1"/>
    <col min="5901" max="6144" width="9" style="381"/>
    <col min="6145" max="6145" width="4.625" style="381" customWidth="1"/>
    <col min="6146" max="6146" width="35.875" style="381" customWidth="1"/>
    <col min="6147" max="6147" width="7.375" style="381" customWidth="1"/>
    <col min="6148" max="6148" width="7.25" style="381" customWidth="1"/>
    <col min="6149" max="6149" width="9.25" style="381" customWidth="1"/>
    <col min="6150" max="6150" width="10.25" style="381" customWidth="1"/>
    <col min="6151" max="6153" width="9" style="381"/>
    <col min="6154" max="6156" width="8.875" style="381" bestFit="1" customWidth="1"/>
    <col min="6157" max="6400" width="9" style="381"/>
    <col min="6401" max="6401" width="4.625" style="381" customWidth="1"/>
    <col min="6402" max="6402" width="35.875" style="381" customWidth="1"/>
    <col min="6403" max="6403" width="7.375" style="381" customWidth="1"/>
    <col min="6404" max="6404" width="7.25" style="381" customWidth="1"/>
    <col min="6405" max="6405" width="9.25" style="381" customWidth="1"/>
    <col min="6406" max="6406" width="10.25" style="381" customWidth="1"/>
    <col min="6407" max="6409" width="9" style="381"/>
    <col min="6410" max="6412" width="8.875" style="381" bestFit="1" customWidth="1"/>
    <col min="6413" max="6656" width="9" style="381"/>
    <col min="6657" max="6657" width="4.625" style="381" customWidth="1"/>
    <col min="6658" max="6658" width="35.875" style="381" customWidth="1"/>
    <col min="6659" max="6659" width="7.375" style="381" customWidth="1"/>
    <col min="6660" max="6660" width="7.25" style="381" customWidth="1"/>
    <col min="6661" max="6661" width="9.25" style="381" customWidth="1"/>
    <col min="6662" max="6662" width="10.25" style="381" customWidth="1"/>
    <col min="6663" max="6665" width="9" style="381"/>
    <col min="6666" max="6668" width="8.875" style="381" bestFit="1" customWidth="1"/>
    <col min="6669" max="6912" width="9" style="381"/>
    <col min="6913" max="6913" width="4.625" style="381" customWidth="1"/>
    <col min="6914" max="6914" width="35.875" style="381" customWidth="1"/>
    <col min="6915" max="6915" width="7.375" style="381" customWidth="1"/>
    <col min="6916" max="6916" width="7.25" style="381" customWidth="1"/>
    <col min="6917" max="6917" width="9.25" style="381" customWidth="1"/>
    <col min="6918" max="6918" width="10.25" style="381" customWidth="1"/>
    <col min="6919" max="6921" width="9" style="381"/>
    <col min="6922" max="6924" width="8.875" style="381" bestFit="1" customWidth="1"/>
    <col min="6925" max="7168" width="9" style="381"/>
    <col min="7169" max="7169" width="4.625" style="381" customWidth="1"/>
    <col min="7170" max="7170" width="35.875" style="381" customWidth="1"/>
    <col min="7171" max="7171" width="7.375" style="381" customWidth="1"/>
    <col min="7172" max="7172" width="7.25" style="381" customWidth="1"/>
    <col min="7173" max="7173" width="9.25" style="381" customWidth="1"/>
    <col min="7174" max="7174" width="10.25" style="381" customWidth="1"/>
    <col min="7175" max="7177" width="9" style="381"/>
    <col min="7178" max="7180" width="8.875" style="381" bestFit="1" customWidth="1"/>
    <col min="7181" max="7424" width="9" style="381"/>
    <col min="7425" max="7425" width="4.625" style="381" customWidth="1"/>
    <col min="7426" max="7426" width="35.875" style="381" customWidth="1"/>
    <col min="7427" max="7427" width="7.375" style="381" customWidth="1"/>
    <col min="7428" max="7428" width="7.25" style="381" customWidth="1"/>
    <col min="7429" max="7429" width="9.25" style="381" customWidth="1"/>
    <col min="7430" max="7430" width="10.25" style="381" customWidth="1"/>
    <col min="7431" max="7433" width="9" style="381"/>
    <col min="7434" max="7436" width="8.875" style="381" bestFit="1" customWidth="1"/>
    <col min="7437" max="7680" width="9" style="381"/>
    <col min="7681" max="7681" width="4.625" style="381" customWidth="1"/>
    <col min="7682" max="7682" width="35.875" style="381" customWidth="1"/>
    <col min="7683" max="7683" width="7.375" style="381" customWidth="1"/>
    <col min="7684" max="7684" width="7.25" style="381" customWidth="1"/>
    <col min="7685" max="7685" width="9.25" style="381" customWidth="1"/>
    <col min="7686" max="7686" width="10.25" style="381" customWidth="1"/>
    <col min="7687" max="7689" width="9" style="381"/>
    <col min="7690" max="7692" width="8.875" style="381" bestFit="1" customWidth="1"/>
    <col min="7693" max="7936" width="9" style="381"/>
    <col min="7937" max="7937" width="4.625" style="381" customWidth="1"/>
    <col min="7938" max="7938" width="35.875" style="381" customWidth="1"/>
    <col min="7939" max="7939" width="7.375" style="381" customWidth="1"/>
    <col min="7940" max="7940" width="7.25" style="381" customWidth="1"/>
    <col min="7941" max="7941" width="9.25" style="381" customWidth="1"/>
    <col min="7942" max="7942" width="10.25" style="381" customWidth="1"/>
    <col min="7943" max="7945" width="9" style="381"/>
    <col min="7946" max="7948" width="8.875" style="381" bestFit="1" customWidth="1"/>
    <col min="7949" max="8192" width="9" style="381"/>
    <col min="8193" max="8193" width="4.625" style="381" customWidth="1"/>
    <col min="8194" max="8194" width="35.875" style="381" customWidth="1"/>
    <col min="8195" max="8195" width="7.375" style="381" customWidth="1"/>
    <col min="8196" max="8196" width="7.25" style="381" customWidth="1"/>
    <col min="8197" max="8197" width="9.25" style="381" customWidth="1"/>
    <col min="8198" max="8198" width="10.25" style="381" customWidth="1"/>
    <col min="8199" max="8201" width="9" style="381"/>
    <col min="8202" max="8204" width="8.875" style="381" bestFit="1" customWidth="1"/>
    <col min="8205" max="8448" width="9" style="381"/>
    <col min="8449" max="8449" width="4.625" style="381" customWidth="1"/>
    <col min="8450" max="8450" width="35.875" style="381" customWidth="1"/>
    <col min="8451" max="8451" width="7.375" style="381" customWidth="1"/>
    <col min="8452" max="8452" width="7.25" style="381" customWidth="1"/>
    <col min="8453" max="8453" width="9.25" style="381" customWidth="1"/>
    <col min="8454" max="8454" width="10.25" style="381" customWidth="1"/>
    <col min="8455" max="8457" width="9" style="381"/>
    <col min="8458" max="8460" width="8.875" style="381" bestFit="1" customWidth="1"/>
    <col min="8461" max="8704" width="9" style="381"/>
    <col min="8705" max="8705" width="4.625" style="381" customWidth="1"/>
    <col min="8706" max="8706" width="35.875" style="381" customWidth="1"/>
    <col min="8707" max="8707" width="7.375" style="381" customWidth="1"/>
    <col min="8708" max="8708" width="7.25" style="381" customWidth="1"/>
    <col min="8709" max="8709" width="9.25" style="381" customWidth="1"/>
    <col min="8710" max="8710" width="10.25" style="381" customWidth="1"/>
    <col min="8711" max="8713" width="9" style="381"/>
    <col min="8714" max="8716" width="8.875" style="381" bestFit="1" customWidth="1"/>
    <col min="8717" max="8960" width="9" style="381"/>
    <col min="8961" max="8961" width="4.625" style="381" customWidth="1"/>
    <col min="8962" max="8962" width="35.875" style="381" customWidth="1"/>
    <col min="8963" max="8963" width="7.375" style="381" customWidth="1"/>
    <col min="8964" max="8964" width="7.25" style="381" customWidth="1"/>
    <col min="8965" max="8965" width="9.25" style="381" customWidth="1"/>
    <col min="8966" max="8966" width="10.25" style="381" customWidth="1"/>
    <col min="8967" max="8969" width="9" style="381"/>
    <col min="8970" max="8972" width="8.875" style="381" bestFit="1" customWidth="1"/>
    <col min="8973" max="9216" width="9" style="381"/>
    <col min="9217" max="9217" width="4.625" style="381" customWidth="1"/>
    <col min="9218" max="9218" width="35.875" style="381" customWidth="1"/>
    <col min="9219" max="9219" width="7.375" style="381" customWidth="1"/>
    <col min="9220" max="9220" width="7.25" style="381" customWidth="1"/>
    <col min="9221" max="9221" width="9.25" style="381" customWidth="1"/>
    <col min="9222" max="9222" width="10.25" style="381" customWidth="1"/>
    <col min="9223" max="9225" width="9" style="381"/>
    <col min="9226" max="9228" width="8.875" style="381" bestFit="1" customWidth="1"/>
    <col min="9229" max="9472" width="9" style="381"/>
    <col min="9473" max="9473" width="4.625" style="381" customWidth="1"/>
    <col min="9474" max="9474" width="35.875" style="381" customWidth="1"/>
    <col min="9475" max="9475" width="7.375" style="381" customWidth="1"/>
    <col min="9476" max="9476" width="7.25" style="381" customWidth="1"/>
    <col min="9477" max="9477" width="9.25" style="381" customWidth="1"/>
    <col min="9478" max="9478" width="10.25" style="381" customWidth="1"/>
    <col min="9479" max="9481" width="9" style="381"/>
    <col min="9482" max="9484" width="8.875" style="381" bestFit="1" customWidth="1"/>
    <col min="9485" max="9728" width="9" style="381"/>
    <col min="9729" max="9729" width="4.625" style="381" customWidth="1"/>
    <col min="9730" max="9730" width="35.875" style="381" customWidth="1"/>
    <col min="9731" max="9731" width="7.375" style="381" customWidth="1"/>
    <col min="9732" max="9732" width="7.25" style="381" customWidth="1"/>
    <col min="9733" max="9733" width="9.25" style="381" customWidth="1"/>
    <col min="9734" max="9734" width="10.25" style="381" customWidth="1"/>
    <col min="9735" max="9737" width="9" style="381"/>
    <col min="9738" max="9740" width="8.875" style="381" bestFit="1" customWidth="1"/>
    <col min="9741" max="9984" width="9" style="381"/>
    <col min="9985" max="9985" width="4.625" style="381" customWidth="1"/>
    <col min="9986" max="9986" width="35.875" style="381" customWidth="1"/>
    <col min="9987" max="9987" width="7.375" style="381" customWidth="1"/>
    <col min="9988" max="9988" width="7.25" style="381" customWidth="1"/>
    <col min="9989" max="9989" width="9.25" style="381" customWidth="1"/>
    <col min="9990" max="9990" width="10.25" style="381" customWidth="1"/>
    <col min="9991" max="9993" width="9" style="381"/>
    <col min="9994" max="9996" width="8.875" style="381" bestFit="1" customWidth="1"/>
    <col min="9997" max="10240" width="9" style="381"/>
    <col min="10241" max="10241" width="4.625" style="381" customWidth="1"/>
    <col min="10242" max="10242" width="35.875" style="381" customWidth="1"/>
    <col min="10243" max="10243" width="7.375" style="381" customWidth="1"/>
    <col min="10244" max="10244" width="7.25" style="381" customWidth="1"/>
    <col min="10245" max="10245" width="9.25" style="381" customWidth="1"/>
    <col min="10246" max="10246" width="10.25" style="381" customWidth="1"/>
    <col min="10247" max="10249" width="9" style="381"/>
    <col min="10250" max="10252" width="8.875" style="381" bestFit="1" customWidth="1"/>
    <col min="10253" max="10496" width="9" style="381"/>
    <col min="10497" max="10497" width="4.625" style="381" customWidth="1"/>
    <col min="10498" max="10498" width="35.875" style="381" customWidth="1"/>
    <col min="10499" max="10499" width="7.375" style="381" customWidth="1"/>
    <col min="10500" max="10500" width="7.25" style="381" customWidth="1"/>
    <col min="10501" max="10501" width="9.25" style="381" customWidth="1"/>
    <col min="10502" max="10502" width="10.25" style="381" customWidth="1"/>
    <col min="10503" max="10505" width="9" style="381"/>
    <col min="10506" max="10508" width="8.875" style="381" bestFit="1" customWidth="1"/>
    <col min="10509" max="10752" width="9" style="381"/>
    <col min="10753" max="10753" width="4.625" style="381" customWidth="1"/>
    <col min="10754" max="10754" width="35.875" style="381" customWidth="1"/>
    <col min="10755" max="10755" width="7.375" style="381" customWidth="1"/>
    <col min="10756" max="10756" width="7.25" style="381" customWidth="1"/>
    <col min="10757" max="10757" width="9.25" style="381" customWidth="1"/>
    <col min="10758" max="10758" width="10.25" style="381" customWidth="1"/>
    <col min="10759" max="10761" width="9" style="381"/>
    <col min="10762" max="10764" width="8.875" style="381" bestFit="1" customWidth="1"/>
    <col min="10765" max="11008" width="9" style="381"/>
    <col min="11009" max="11009" width="4.625" style="381" customWidth="1"/>
    <col min="11010" max="11010" width="35.875" style="381" customWidth="1"/>
    <col min="11011" max="11011" width="7.375" style="381" customWidth="1"/>
    <col min="11012" max="11012" width="7.25" style="381" customWidth="1"/>
    <col min="11013" max="11013" width="9.25" style="381" customWidth="1"/>
    <col min="11014" max="11014" width="10.25" style="381" customWidth="1"/>
    <col min="11015" max="11017" width="9" style="381"/>
    <col min="11018" max="11020" width="8.875" style="381" bestFit="1" customWidth="1"/>
    <col min="11021" max="11264" width="9" style="381"/>
    <col min="11265" max="11265" width="4.625" style="381" customWidth="1"/>
    <col min="11266" max="11266" width="35.875" style="381" customWidth="1"/>
    <col min="11267" max="11267" width="7.375" style="381" customWidth="1"/>
    <col min="11268" max="11268" width="7.25" style="381" customWidth="1"/>
    <col min="11269" max="11269" width="9.25" style="381" customWidth="1"/>
    <col min="11270" max="11270" width="10.25" style="381" customWidth="1"/>
    <col min="11271" max="11273" width="9" style="381"/>
    <col min="11274" max="11276" width="8.875" style="381" bestFit="1" customWidth="1"/>
    <col min="11277" max="11520" width="9" style="381"/>
    <col min="11521" max="11521" width="4.625" style="381" customWidth="1"/>
    <col min="11522" max="11522" width="35.875" style="381" customWidth="1"/>
    <col min="11523" max="11523" width="7.375" style="381" customWidth="1"/>
    <col min="11524" max="11524" width="7.25" style="381" customWidth="1"/>
    <col min="11525" max="11525" width="9.25" style="381" customWidth="1"/>
    <col min="11526" max="11526" width="10.25" style="381" customWidth="1"/>
    <col min="11527" max="11529" width="9" style="381"/>
    <col min="11530" max="11532" width="8.875" style="381" bestFit="1" customWidth="1"/>
    <col min="11533" max="11776" width="9" style="381"/>
    <col min="11777" max="11777" width="4.625" style="381" customWidth="1"/>
    <col min="11778" max="11778" width="35.875" style="381" customWidth="1"/>
    <col min="11779" max="11779" width="7.375" style="381" customWidth="1"/>
    <col min="11780" max="11780" width="7.25" style="381" customWidth="1"/>
    <col min="11781" max="11781" width="9.25" style="381" customWidth="1"/>
    <col min="11782" max="11782" width="10.25" style="381" customWidth="1"/>
    <col min="11783" max="11785" width="9" style="381"/>
    <col min="11786" max="11788" width="8.875" style="381" bestFit="1" customWidth="1"/>
    <col min="11789" max="12032" width="9" style="381"/>
    <col min="12033" max="12033" width="4.625" style="381" customWidth="1"/>
    <col min="12034" max="12034" width="35.875" style="381" customWidth="1"/>
    <col min="12035" max="12035" width="7.375" style="381" customWidth="1"/>
    <col min="12036" max="12036" width="7.25" style="381" customWidth="1"/>
    <col min="12037" max="12037" width="9.25" style="381" customWidth="1"/>
    <col min="12038" max="12038" width="10.25" style="381" customWidth="1"/>
    <col min="12039" max="12041" width="9" style="381"/>
    <col min="12042" max="12044" width="8.875" style="381" bestFit="1" customWidth="1"/>
    <col min="12045" max="12288" width="9" style="381"/>
    <col min="12289" max="12289" width="4.625" style="381" customWidth="1"/>
    <col min="12290" max="12290" width="35.875" style="381" customWidth="1"/>
    <col min="12291" max="12291" width="7.375" style="381" customWidth="1"/>
    <col min="12292" max="12292" width="7.25" style="381" customWidth="1"/>
    <col min="12293" max="12293" width="9.25" style="381" customWidth="1"/>
    <col min="12294" max="12294" width="10.25" style="381" customWidth="1"/>
    <col min="12295" max="12297" width="9" style="381"/>
    <col min="12298" max="12300" width="8.875" style="381" bestFit="1" customWidth="1"/>
    <col min="12301" max="12544" width="9" style="381"/>
    <col min="12545" max="12545" width="4.625" style="381" customWidth="1"/>
    <col min="12546" max="12546" width="35.875" style="381" customWidth="1"/>
    <col min="12547" max="12547" width="7.375" style="381" customWidth="1"/>
    <col min="12548" max="12548" width="7.25" style="381" customWidth="1"/>
    <col min="12549" max="12549" width="9.25" style="381" customWidth="1"/>
    <col min="12550" max="12550" width="10.25" style="381" customWidth="1"/>
    <col min="12551" max="12553" width="9" style="381"/>
    <col min="12554" max="12556" width="8.875" style="381" bestFit="1" customWidth="1"/>
    <col min="12557" max="12800" width="9" style="381"/>
    <col min="12801" max="12801" width="4.625" style="381" customWidth="1"/>
    <col min="12802" max="12802" width="35.875" style="381" customWidth="1"/>
    <col min="12803" max="12803" width="7.375" style="381" customWidth="1"/>
    <col min="12804" max="12804" width="7.25" style="381" customWidth="1"/>
    <col min="12805" max="12805" width="9.25" style="381" customWidth="1"/>
    <col min="12806" max="12806" width="10.25" style="381" customWidth="1"/>
    <col min="12807" max="12809" width="9" style="381"/>
    <col min="12810" max="12812" width="8.875" style="381" bestFit="1" customWidth="1"/>
    <col min="12813" max="13056" width="9" style="381"/>
    <col min="13057" max="13057" width="4.625" style="381" customWidth="1"/>
    <col min="13058" max="13058" width="35.875" style="381" customWidth="1"/>
    <col min="13059" max="13059" width="7.375" style="381" customWidth="1"/>
    <col min="13060" max="13060" width="7.25" style="381" customWidth="1"/>
    <col min="13061" max="13061" width="9.25" style="381" customWidth="1"/>
    <col min="13062" max="13062" width="10.25" style="381" customWidth="1"/>
    <col min="13063" max="13065" width="9" style="381"/>
    <col min="13066" max="13068" width="8.875" style="381" bestFit="1" customWidth="1"/>
    <col min="13069" max="13312" width="9" style="381"/>
    <col min="13313" max="13313" width="4.625" style="381" customWidth="1"/>
    <col min="13314" max="13314" width="35.875" style="381" customWidth="1"/>
    <col min="13315" max="13315" width="7.375" style="381" customWidth="1"/>
    <col min="13316" max="13316" width="7.25" style="381" customWidth="1"/>
    <col min="13317" max="13317" width="9.25" style="381" customWidth="1"/>
    <col min="13318" max="13318" width="10.25" style="381" customWidth="1"/>
    <col min="13319" max="13321" width="9" style="381"/>
    <col min="13322" max="13324" width="8.875" style="381" bestFit="1" customWidth="1"/>
    <col min="13325" max="13568" width="9" style="381"/>
    <col min="13569" max="13569" width="4.625" style="381" customWidth="1"/>
    <col min="13570" max="13570" width="35.875" style="381" customWidth="1"/>
    <col min="13571" max="13571" width="7.375" style="381" customWidth="1"/>
    <col min="13572" max="13572" width="7.25" style="381" customWidth="1"/>
    <col min="13573" max="13573" width="9.25" style="381" customWidth="1"/>
    <col min="13574" max="13574" width="10.25" style="381" customWidth="1"/>
    <col min="13575" max="13577" width="9" style="381"/>
    <col min="13578" max="13580" width="8.875" style="381" bestFit="1" customWidth="1"/>
    <col min="13581" max="13824" width="9" style="381"/>
    <col min="13825" max="13825" width="4.625" style="381" customWidth="1"/>
    <col min="13826" max="13826" width="35.875" style="381" customWidth="1"/>
    <col min="13827" max="13827" width="7.375" style="381" customWidth="1"/>
    <col min="13828" max="13828" width="7.25" style="381" customWidth="1"/>
    <col min="13829" max="13829" width="9.25" style="381" customWidth="1"/>
    <col min="13830" max="13830" width="10.25" style="381" customWidth="1"/>
    <col min="13831" max="13833" width="9" style="381"/>
    <col min="13834" max="13836" width="8.875" style="381" bestFit="1" customWidth="1"/>
    <col min="13837" max="14080" width="9" style="381"/>
    <col min="14081" max="14081" width="4.625" style="381" customWidth="1"/>
    <col min="14082" max="14082" width="35.875" style="381" customWidth="1"/>
    <col min="14083" max="14083" width="7.375" style="381" customWidth="1"/>
    <col min="14084" max="14084" width="7.25" style="381" customWidth="1"/>
    <col min="14085" max="14085" width="9.25" style="381" customWidth="1"/>
    <col min="14086" max="14086" width="10.25" style="381" customWidth="1"/>
    <col min="14087" max="14089" width="9" style="381"/>
    <col min="14090" max="14092" width="8.875" style="381" bestFit="1" customWidth="1"/>
    <col min="14093" max="14336" width="9" style="381"/>
    <col min="14337" max="14337" width="4.625" style="381" customWidth="1"/>
    <col min="14338" max="14338" width="35.875" style="381" customWidth="1"/>
    <col min="14339" max="14339" width="7.375" style="381" customWidth="1"/>
    <col min="14340" max="14340" width="7.25" style="381" customWidth="1"/>
    <col min="14341" max="14341" width="9.25" style="381" customWidth="1"/>
    <col min="14342" max="14342" width="10.25" style="381" customWidth="1"/>
    <col min="14343" max="14345" width="9" style="381"/>
    <col min="14346" max="14348" width="8.875" style="381" bestFit="1" customWidth="1"/>
    <col min="14349" max="14592" width="9" style="381"/>
    <col min="14593" max="14593" width="4.625" style="381" customWidth="1"/>
    <col min="14594" max="14594" width="35.875" style="381" customWidth="1"/>
    <col min="14595" max="14595" width="7.375" style="381" customWidth="1"/>
    <col min="14596" max="14596" width="7.25" style="381" customWidth="1"/>
    <col min="14597" max="14597" width="9.25" style="381" customWidth="1"/>
    <col min="14598" max="14598" width="10.25" style="381" customWidth="1"/>
    <col min="14599" max="14601" width="9" style="381"/>
    <col min="14602" max="14604" width="8.875" style="381" bestFit="1" customWidth="1"/>
    <col min="14605" max="14848" width="9" style="381"/>
    <col min="14849" max="14849" width="4.625" style="381" customWidth="1"/>
    <col min="14850" max="14850" width="35.875" style="381" customWidth="1"/>
    <col min="14851" max="14851" width="7.375" style="381" customWidth="1"/>
    <col min="14852" max="14852" width="7.25" style="381" customWidth="1"/>
    <col min="14853" max="14853" width="9.25" style="381" customWidth="1"/>
    <col min="14854" max="14854" width="10.25" style="381" customWidth="1"/>
    <col min="14855" max="14857" width="9" style="381"/>
    <col min="14858" max="14860" width="8.875" style="381" bestFit="1" customWidth="1"/>
    <col min="14861" max="15104" width="9" style="381"/>
    <col min="15105" max="15105" width="4.625" style="381" customWidth="1"/>
    <col min="15106" max="15106" width="35.875" style="381" customWidth="1"/>
    <col min="15107" max="15107" width="7.375" style="381" customWidth="1"/>
    <col min="15108" max="15108" width="7.25" style="381" customWidth="1"/>
    <col min="15109" max="15109" width="9.25" style="381" customWidth="1"/>
    <col min="15110" max="15110" width="10.25" style="381" customWidth="1"/>
    <col min="15111" max="15113" width="9" style="381"/>
    <col min="15114" max="15116" width="8.875" style="381" bestFit="1" customWidth="1"/>
    <col min="15117" max="15360" width="9" style="381"/>
    <col min="15361" max="15361" width="4.625" style="381" customWidth="1"/>
    <col min="15362" max="15362" width="35.875" style="381" customWidth="1"/>
    <col min="15363" max="15363" width="7.375" style="381" customWidth="1"/>
    <col min="15364" max="15364" width="7.25" style="381" customWidth="1"/>
    <col min="15365" max="15365" width="9.25" style="381" customWidth="1"/>
    <col min="15366" max="15366" width="10.25" style="381" customWidth="1"/>
    <col min="15367" max="15369" width="9" style="381"/>
    <col min="15370" max="15372" width="8.875" style="381" bestFit="1" customWidth="1"/>
    <col min="15373" max="15616" width="9" style="381"/>
    <col min="15617" max="15617" width="4.625" style="381" customWidth="1"/>
    <col min="15618" max="15618" width="35.875" style="381" customWidth="1"/>
    <col min="15619" max="15619" width="7.375" style="381" customWidth="1"/>
    <col min="15620" max="15620" width="7.25" style="381" customWidth="1"/>
    <col min="15621" max="15621" width="9.25" style="381" customWidth="1"/>
    <col min="15622" max="15622" width="10.25" style="381" customWidth="1"/>
    <col min="15623" max="15625" width="9" style="381"/>
    <col min="15626" max="15628" width="8.875" style="381" bestFit="1" customWidth="1"/>
    <col min="15629" max="15872" width="9" style="381"/>
    <col min="15873" max="15873" width="4.625" style="381" customWidth="1"/>
    <col min="15874" max="15874" width="35.875" style="381" customWidth="1"/>
    <col min="15875" max="15875" width="7.375" style="381" customWidth="1"/>
    <col min="15876" max="15876" width="7.25" style="381" customWidth="1"/>
    <col min="15877" max="15877" width="9.25" style="381" customWidth="1"/>
    <col min="15878" max="15878" width="10.25" style="381" customWidth="1"/>
    <col min="15879" max="15881" width="9" style="381"/>
    <col min="15882" max="15884" width="8.875" style="381" bestFit="1" customWidth="1"/>
    <col min="15885" max="16128" width="9" style="381"/>
    <col min="16129" max="16129" width="4.625" style="381" customWidth="1"/>
    <col min="16130" max="16130" width="35.875" style="381" customWidth="1"/>
    <col min="16131" max="16131" width="7.375" style="381" customWidth="1"/>
    <col min="16132" max="16132" width="7.25" style="381" customWidth="1"/>
    <col min="16133" max="16133" width="9.25" style="381" customWidth="1"/>
    <col min="16134" max="16134" width="10.25" style="381" customWidth="1"/>
    <col min="16135" max="16137" width="9" style="381"/>
    <col min="16138" max="16140" width="8.875" style="381" bestFit="1" customWidth="1"/>
    <col min="16141" max="16384" width="9" style="381"/>
  </cols>
  <sheetData>
    <row r="2" spans="1:7" ht="15" customHeight="1">
      <c r="A2" s="660" t="s">
        <v>1151</v>
      </c>
      <c r="B2" s="661"/>
      <c r="C2" s="661"/>
      <c r="D2" s="661"/>
      <c r="E2" s="661"/>
      <c r="F2" s="661"/>
      <c r="G2" s="661"/>
    </row>
    <row r="3" spans="1:7">
      <c r="A3" s="661" t="s">
        <v>1152</v>
      </c>
      <c r="B3" s="661"/>
      <c r="C3" s="661"/>
      <c r="D3" s="661"/>
      <c r="E3" s="661"/>
      <c r="F3" s="661"/>
      <c r="G3" s="661"/>
    </row>
    <row r="4" spans="1:7">
      <c r="A4" s="382"/>
      <c r="B4" s="382"/>
      <c r="C4" s="382"/>
      <c r="D4" s="382"/>
      <c r="E4" s="382"/>
      <c r="F4" s="382"/>
      <c r="G4" s="382"/>
    </row>
    <row r="5" spans="1:7">
      <c r="A5" s="383"/>
      <c r="B5" s="383"/>
      <c r="C5" s="383"/>
      <c r="D5" s="383"/>
      <c r="E5" s="383"/>
      <c r="F5" s="384"/>
      <c r="G5" s="383"/>
    </row>
    <row r="6" spans="1:7" ht="18.75">
      <c r="A6" s="383"/>
      <c r="B6" s="662" t="s">
        <v>1153</v>
      </c>
      <c r="C6" s="662"/>
      <c r="D6" s="662"/>
      <c r="E6" s="662"/>
      <c r="F6" s="662"/>
      <c r="G6" s="662"/>
    </row>
    <row r="7" spans="1:7">
      <c r="A7" s="383"/>
      <c r="B7" s="383"/>
      <c r="C7" s="383"/>
      <c r="D7" s="383"/>
      <c r="E7" s="383"/>
      <c r="F7" s="384"/>
      <c r="G7" s="383"/>
    </row>
    <row r="8" spans="1:7">
      <c r="A8" s="384" t="s">
        <v>1154</v>
      </c>
      <c r="B8" s="383"/>
      <c r="C8" s="383"/>
      <c r="D8" s="383"/>
      <c r="E8" s="383"/>
      <c r="F8" s="384"/>
      <c r="G8" s="383"/>
    </row>
    <row r="9" spans="1:7">
      <c r="A9" s="383"/>
      <c r="B9" s="383" t="s">
        <v>1155</v>
      </c>
      <c r="C9" s="383"/>
      <c r="D9" s="383"/>
      <c r="E9" s="383"/>
      <c r="F9" s="384"/>
      <c r="G9" s="383"/>
    </row>
    <row r="10" spans="1:7">
      <c r="A10" s="385"/>
      <c r="B10" s="386"/>
      <c r="C10" s="387"/>
      <c r="D10" s="388"/>
      <c r="E10" s="388"/>
      <c r="F10" s="389"/>
      <c r="G10" s="383"/>
    </row>
    <row r="11" spans="1:7">
      <c r="A11" s="385"/>
      <c r="B11" s="386"/>
      <c r="C11" s="387"/>
      <c r="D11" s="388"/>
      <c r="E11" s="388"/>
      <c r="F11" s="388"/>
      <c r="G11" s="383"/>
    </row>
    <row r="12" spans="1:7" ht="15" customHeight="1">
      <c r="A12" s="390" t="s">
        <v>1162</v>
      </c>
      <c r="B12" s="384" t="s">
        <v>1163</v>
      </c>
      <c r="D12" s="391"/>
      <c r="E12" s="392"/>
      <c r="F12" s="393"/>
      <c r="G12" s="383"/>
    </row>
    <row r="13" spans="1:7" ht="15" customHeight="1">
      <c r="A13" s="394"/>
      <c r="B13" s="395"/>
      <c r="D13" s="391"/>
      <c r="E13" s="396"/>
      <c r="F13" s="397"/>
    </row>
    <row r="14" spans="1:7" ht="15" customHeight="1">
      <c r="A14" s="390">
        <v>1</v>
      </c>
      <c r="B14" s="398" t="s">
        <v>1164</v>
      </c>
      <c r="D14" s="391"/>
      <c r="E14" s="396"/>
      <c r="F14" s="397"/>
    </row>
    <row r="15" spans="1:7" ht="15" customHeight="1">
      <c r="A15" s="390"/>
      <c r="B15" s="383" t="s">
        <v>1165</v>
      </c>
      <c r="D15" s="391"/>
      <c r="E15" s="483"/>
      <c r="F15" s="397"/>
    </row>
    <row r="16" spans="1:7" ht="15" customHeight="1">
      <c r="A16" s="399"/>
      <c r="B16" s="400"/>
      <c r="C16" s="401"/>
      <c r="D16" s="402"/>
      <c r="E16" s="484"/>
      <c r="F16" s="393"/>
      <c r="G16" s="383"/>
    </row>
    <row r="17" spans="1:7" ht="15" customHeight="1">
      <c r="A17" s="390" t="s">
        <v>1162</v>
      </c>
      <c r="B17" s="384" t="s">
        <v>1163</v>
      </c>
      <c r="C17" s="387"/>
      <c r="D17" s="387"/>
      <c r="E17" s="484"/>
      <c r="F17" s="393"/>
      <c r="G17" s="383"/>
    </row>
    <row r="18" spans="1:7" ht="15" customHeight="1">
      <c r="A18" s="394"/>
      <c r="B18" s="395"/>
      <c r="D18" s="391"/>
      <c r="E18" s="483"/>
      <c r="F18" s="397"/>
    </row>
    <row r="19" spans="1:7" ht="15" customHeight="1">
      <c r="A19" s="390">
        <v>1</v>
      </c>
      <c r="B19" s="398" t="s">
        <v>1164</v>
      </c>
      <c r="D19" s="391"/>
      <c r="E19" s="483"/>
      <c r="F19" s="397"/>
    </row>
    <row r="20" spans="1:7" ht="15" customHeight="1">
      <c r="A20" s="390"/>
      <c r="B20" s="383" t="s">
        <v>1165</v>
      </c>
      <c r="D20" s="391"/>
      <c r="E20" s="483"/>
      <c r="F20" s="397"/>
    </row>
    <row r="21" spans="1:7" ht="15" customHeight="1">
      <c r="A21" s="390"/>
      <c r="B21" s="383" t="s">
        <v>1166</v>
      </c>
      <c r="D21" s="391"/>
      <c r="E21" s="483"/>
      <c r="F21" s="397"/>
    </row>
    <row r="22" spans="1:7" ht="15" customHeight="1">
      <c r="A22" s="394"/>
      <c r="B22" s="381"/>
      <c r="D22" s="391"/>
      <c r="E22" s="483"/>
      <c r="F22" s="397"/>
    </row>
    <row r="23" spans="1:7" ht="15" customHeight="1">
      <c r="A23" s="403" t="s">
        <v>1167</v>
      </c>
      <c r="B23" s="404" t="s">
        <v>1168</v>
      </c>
      <c r="D23" s="391"/>
      <c r="E23" s="483"/>
      <c r="F23" s="397"/>
    </row>
    <row r="24" spans="1:7" ht="15" customHeight="1">
      <c r="A24" s="403"/>
      <c r="B24" s="404" t="s">
        <v>1169</v>
      </c>
      <c r="D24" s="391"/>
      <c r="E24" s="483"/>
      <c r="F24" s="397"/>
    </row>
    <row r="25" spans="1:7" ht="15" customHeight="1">
      <c r="A25" s="403"/>
      <c r="B25" s="404" t="s">
        <v>1170</v>
      </c>
      <c r="D25" s="391"/>
      <c r="E25" s="483"/>
      <c r="F25" s="397"/>
    </row>
    <row r="26" spans="1:7" ht="15" customHeight="1">
      <c r="A26" s="403"/>
      <c r="B26" s="404" t="s">
        <v>1171</v>
      </c>
      <c r="D26" s="391"/>
      <c r="E26" s="483"/>
      <c r="F26" s="397"/>
    </row>
    <row r="27" spans="1:7" ht="15" customHeight="1">
      <c r="A27" s="403"/>
      <c r="B27" s="404" t="s">
        <v>1172</v>
      </c>
      <c r="D27" s="391"/>
      <c r="E27" s="483"/>
      <c r="F27" s="397"/>
    </row>
    <row r="28" spans="1:7" ht="15" customHeight="1">
      <c r="A28" s="403"/>
      <c r="B28" s="404" t="s">
        <v>1173</v>
      </c>
      <c r="D28" s="391"/>
      <c r="E28" s="483"/>
      <c r="F28" s="397"/>
    </row>
    <row r="29" spans="1:7" ht="18">
      <c r="A29" s="405"/>
      <c r="B29" s="406" t="s">
        <v>1174</v>
      </c>
      <c r="D29" s="391"/>
      <c r="E29" s="483"/>
      <c r="F29" s="397"/>
    </row>
    <row r="30" spans="1:7" ht="15" customHeight="1">
      <c r="A30" s="405"/>
      <c r="B30" s="406" t="s">
        <v>1175</v>
      </c>
      <c r="D30" s="391"/>
      <c r="E30" s="483"/>
      <c r="F30" s="397"/>
    </row>
    <row r="31" spans="1:7" ht="15" customHeight="1">
      <c r="A31" s="394"/>
      <c r="B31" s="404" t="s">
        <v>1176</v>
      </c>
      <c r="D31" s="391"/>
      <c r="E31" s="483"/>
      <c r="F31" s="397"/>
    </row>
    <row r="32" spans="1:7" ht="18">
      <c r="A32" s="394"/>
      <c r="B32" s="406" t="s">
        <v>1177</v>
      </c>
      <c r="D32" s="391"/>
      <c r="E32" s="483"/>
      <c r="F32" s="397"/>
    </row>
    <row r="33" spans="1:11" ht="15" customHeight="1">
      <c r="A33" s="394"/>
      <c r="B33" s="404" t="s">
        <v>1178</v>
      </c>
      <c r="D33" s="391"/>
      <c r="E33" s="483"/>
      <c r="F33" s="397"/>
    </row>
    <row r="34" spans="1:11" ht="15" customHeight="1">
      <c r="A34" s="394"/>
      <c r="B34" s="404" t="s">
        <v>1179</v>
      </c>
      <c r="D34" s="391"/>
      <c r="E34" s="483"/>
      <c r="F34" s="397"/>
    </row>
    <row r="35" spans="1:11" ht="17.25">
      <c r="A35" s="394"/>
      <c r="B35" s="406" t="s">
        <v>1180</v>
      </c>
      <c r="D35" s="391"/>
      <c r="E35" s="483"/>
      <c r="F35" s="397"/>
    </row>
    <row r="36" spans="1:11" ht="17.25">
      <c r="A36" s="394"/>
      <c r="B36" s="406" t="s">
        <v>1181</v>
      </c>
      <c r="D36" s="391"/>
      <c r="E36" s="483"/>
      <c r="F36" s="397"/>
    </row>
    <row r="37" spans="1:11" ht="15" customHeight="1">
      <c r="A37" s="394"/>
      <c r="B37" s="406" t="s">
        <v>1182</v>
      </c>
      <c r="D37" s="391"/>
      <c r="E37" s="483"/>
      <c r="F37" s="397"/>
    </row>
    <row r="38" spans="1:11" ht="15" customHeight="1">
      <c r="A38" s="394"/>
      <c r="B38" s="404" t="s">
        <v>1183</v>
      </c>
      <c r="D38" s="391"/>
      <c r="E38" s="483"/>
      <c r="F38" s="397"/>
    </row>
    <row r="39" spans="1:11" ht="15" customHeight="1">
      <c r="A39" s="394"/>
      <c r="B39" s="404" t="s">
        <v>1184</v>
      </c>
      <c r="D39" s="391"/>
      <c r="E39" s="483"/>
      <c r="F39" s="397"/>
    </row>
    <row r="40" spans="1:11" ht="15" customHeight="1">
      <c r="A40" s="394"/>
      <c r="B40" s="404" t="s">
        <v>1185</v>
      </c>
      <c r="D40" s="391"/>
      <c r="E40" s="483"/>
      <c r="F40" s="397"/>
    </row>
    <row r="41" spans="1:11" ht="15" customHeight="1">
      <c r="A41" s="394"/>
      <c r="B41" s="404" t="s">
        <v>1186</v>
      </c>
      <c r="D41" s="391"/>
      <c r="E41" s="483"/>
      <c r="F41" s="397"/>
      <c r="K41" s="407"/>
    </row>
    <row r="42" spans="1:11" ht="15" customHeight="1">
      <c r="A42" s="394"/>
      <c r="B42" s="404" t="s">
        <v>1187</v>
      </c>
      <c r="D42" s="391"/>
      <c r="E42" s="483"/>
      <c r="F42" s="397"/>
      <c r="K42" s="408"/>
    </row>
    <row r="43" spans="1:11" ht="15" customHeight="1">
      <c r="A43" s="394"/>
      <c r="B43" s="404" t="s">
        <v>1188</v>
      </c>
      <c r="D43" s="391"/>
      <c r="E43" s="483"/>
      <c r="F43" s="397"/>
      <c r="K43" s="408"/>
    </row>
    <row r="44" spans="1:11" ht="15" customHeight="1">
      <c r="A44" s="394"/>
      <c r="B44" s="404" t="s">
        <v>1189</v>
      </c>
      <c r="D44" s="391"/>
      <c r="E44" s="483"/>
      <c r="F44" s="397"/>
      <c r="K44" s="408"/>
    </row>
    <row r="45" spans="1:11" ht="15" customHeight="1">
      <c r="A45" s="394"/>
      <c r="B45" s="404" t="s">
        <v>1190</v>
      </c>
      <c r="D45" s="391"/>
      <c r="E45" s="483"/>
      <c r="F45" s="397"/>
      <c r="K45" s="408"/>
    </row>
    <row r="46" spans="1:11" ht="15" customHeight="1">
      <c r="A46" s="394"/>
      <c r="B46" s="404" t="s">
        <v>1191</v>
      </c>
      <c r="D46" s="391"/>
      <c r="E46" s="483"/>
      <c r="F46" s="397"/>
      <c r="K46" s="408"/>
    </row>
    <row r="47" spans="1:11" ht="15" customHeight="1">
      <c r="A47" s="394"/>
      <c r="B47" s="404" t="s">
        <v>1192</v>
      </c>
      <c r="D47" s="391"/>
      <c r="E47" s="483"/>
      <c r="F47" s="397"/>
      <c r="K47" s="408"/>
    </row>
    <row r="48" spans="1:11" ht="15" customHeight="1">
      <c r="A48" s="394"/>
      <c r="B48" s="404" t="s">
        <v>1193</v>
      </c>
      <c r="D48" s="391"/>
      <c r="E48" s="483"/>
      <c r="F48" s="397"/>
      <c r="K48" s="408"/>
    </row>
    <row r="49" spans="1:11" ht="15" customHeight="1">
      <c r="A49" s="394"/>
      <c r="B49" s="404" t="s">
        <v>1194</v>
      </c>
      <c r="D49" s="391"/>
      <c r="E49" s="483"/>
      <c r="F49" s="397"/>
      <c r="K49" s="408"/>
    </row>
    <row r="50" spans="1:11" ht="15" customHeight="1">
      <c r="A50" s="394"/>
      <c r="B50" s="404" t="s">
        <v>1195</v>
      </c>
      <c r="D50" s="391"/>
      <c r="E50" s="483"/>
      <c r="F50" s="397"/>
      <c r="K50" s="408"/>
    </row>
    <row r="51" spans="1:11" ht="15" customHeight="1">
      <c r="A51" s="394"/>
      <c r="B51" s="409" t="s">
        <v>1196</v>
      </c>
      <c r="D51" s="391"/>
      <c r="E51" s="483"/>
      <c r="F51" s="397"/>
      <c r="K51" s="408"/>
    </row>
    <row r="52" spans="1:11" ht="15" customHeight="1">
      <c r="A52" s="394"/>
      <c r="B52" s="410" t="s">
        <v>1197</v>
      </c>
      <c r="D52" s="391"/>
      <c r="E52" s="483"/>
      <c r="F52" s="396"/>
      <c r="K52" s="408"/>
    </row>
    <row r="53" spans="1:11" ht="15" customHeight="1">
      <c r="A53" s="394"/>
      <c r="B53" s="411" t="s">
        <v>1198</v>
      </c>
      <c r="C53" s="387" t="s">
        <v>2</v>
      </c>
      <c r="D53" s="387">
        <v>1</v>
      </c>
      <c r="E53" s="264"/>
      <c r="F53" s="412">
        <f>D53*E53</f>
        <v>0</v>
      </c>
    </row>
    <row r="54" spans="1:11" ht="15" customHeight="1">
      <c r="A54" s="394"/>
      <c r="B54" s="381"/>
      <c r="D54" s="391"/>
      <c r="E54" s="265"/>
      <c r="F54" s="396"/>
    </row>
    <row r="55" spans="1:11" ht="15" customHeight="1">
      <c r="A55" s="403" t="s">
        <v>1199</v>
      </c>
      <c r="B55" s="413" t="s">
        <v>1200</v>
      </c>
      <c r="D55" s="391"/>
      <c r="E55" s="265"/>
      <c r="F55" s="397"/>
    </row>
    <row r="56" spans="1:11" ht="15" customHeight="1">
      <c r="A56" s="403"/>
      <c r="B56" s="413" t="s">
        <v>1201</v>
      </c>
      <c r="D56" s="391"/>
      <c r="E56" s="265"/>
      <c r="F56" s="397"/>
    </row>
    <row r="57" spans="1:11" ht="15" customHeight="1">
      <c r="A57" s="403"/>
      <c r="B57" s="413" t="s">
        <v>1202</v>
      </c>
      <c r="D57" s="391"/>
      <c r="E57" s="265"/>
      <c r="F57" s="397"/>
    </row>
    <row r="58" spans="1:11" ht="15" customHeight="1">
      <c r="A58" s="403"/>
      <c r="B58" s="413" t="s">
        <v>1203</v>
      </c>
      <c r="D58" s="391"/>
      <c r="E58" s="265"/>
      <c r="F58" s="397"/>
    </row>
    <row r="59" spans="1:11" ht="15" customHeight="1">
      <c r="A59" s="403"/>
      <c r="B59" s="413" t="s">
        <v>1204</v>
      </c>
      <c r="D59" s="391"/>
      <c r="E59" s="265"/>
      <c r="F59" s="397"/>
    </row>
    <row r="60" spans="1:11" ht="15" customHeight="1">
      <c r="A60" s="403"/>
      <c r="B60" s="413" t="s">
        <v>1205</v>
      </c>
      <c r="D60" s="391"/>
      <c r="E60" s="265"/>
      <c r="F60" s="397"/>
    </row>
    <row r="61" spans="1:11" ht="15" customHeight="1">
      <c r="A61" s="403"/>
      <c r="B61" s="413" t="s">
        <v>1206</v>
      </c>
      <c r="D61" s="391"/>
      <c r="E61" s="265"/>
      <c r="F61" s="397"/>
    </row>
    <row r="62" spans="1:11" ht="15" customHeight="1">
      <c r="A62" s="403"/>
      <c r="B62" s="413" t="s">
        <v>1207</v>
      </c>
      <c r="D62" s="391"/>
      <c r="E62" s="265"/>
      <c r="F62" s="397"/>
    </row>
    <row r="63" spans="1:11" ht="15" customHeight="1">
      <c r="A63" s="403"/>
      <c r="B63" s="413" t="s">
        <v>1208</v>
      </c>
      <c r="D63" s="391"/>
      <c r="E63" s="265"/>
      <c r="F63" s="397"/>
    </row>
    <row r="64" spans="1:11" ht="15" customHeight="1">
      <c r="A64" s="403"/>
      <c r="B64" s="413" t="s">
        <v>1209</v>
      </c>
      <c r="D64" s="391"/>
      <c r="E64" s="265"/>
      <c r="F64" s="397"/>
    </row>
    <row r="65" spans="1:6" ht="15" customHeight="1">
      <c r="A65" s="403"/>
      <c r="B65" s="413" t="s">
        <v>1210</v>
      </c>
      <c r="D65" s="391"/>
      <c r="E65" s="265"/>
      <c r="F65" s="397"/>
    </row>
    <row r="66" spans="1:6" ht="15" customHeight="1">
      <c r="A66" s="394"/>
      <c r="B66" s="413" t="s">
        <v>1211</v>
      </c>
      <c r="D66" s="391"/>
      <c r="E66" s="265"/>
      <c r="F66" s="396"/>
    </row>
    <row r="67" spans="1:6" ht="15" customHeight="1">
      <c r="A67" s="394"/>
      <c r="B67" s="413" t="s">
        <v>1212</v>
      </c>
      <c r="D67" s="391"/>
      <c r="E67" s="265"/>
      <c r="F67" s="396"/>
    </row>
    <row r="68" spans="1:6" ht="15" customHeight="1">
      <c r="A68" s="394"/>
      <c r="B68" s="413" t="s">
        <v>1213</v>
      </c>
      <c r="D68" s="391"/>
      <c r="E68" s="265"/>
      <c r="F68" s="396"/>
    </row>
    <row r="69" spans="1:6" ht="15" customHeight="1">
      <c r="A69" s="394"/>
      <c r="B69" s="413" t="s">
        <v>1214</v>
      </c>
      <c r="D69" s="391"/>
      <c r="E69" s="265"/>
      <c r="F69" s="397"/>
    </row>
    <row r="70" spans="1:6" ht="15" customHeight="1">
      <c r="A70" s="394"/>
      <c r="B70" s="413" t="s">
        <v>1215</v>
      </c>
      <c r="D70" s="391"/>
      <c r="E70" s="265"/>
      <c r="F70" s="397"/>
    </row>
    <row r="71" spans="1:6" ht="15" customHeight="1">
      <c r="A71" s="394"/>
      <c r="B71" s="413" t="s">
        <v>1216</v>
      </c>
      <c r="D71" s="391"/>
      <c r="E71" s="265"/>
      <c r="F71" s="397"/>
    </row>
    <row r="72" spans="1:6" ht="15" customHeight="1">
      <c r="A72" s="394"/>
      <c r="B72" s="413" t="s">
        <v>1217</v>
      </c>
      <c r="D72" s="391"/>
      <c r="E72" s="265"/>
      <c r="F72" s="397"/>
    </row>
    <row r="73" spans="1:6" ht="15" customHeight="1">
      <c r="A73" s="394"/>
      <c r="B73" s="413" t="s">
        <v>1218</v>
      </c>
      <c r="D73" s="391"/>
      <c r="E73" s="265"/>
      <c r="F73" s="397"/>
    </row>
    <row r="74" spans="1:6" ht="15" customHeight="1">
      <c r="A74" s="394"/>
      <c r="B74" s="409" t="s">
        <v>1196</v>
      </c>
      <c r="D74" s="391"/>
      <c r="E74" s="265"/>
      <c r="F74" s="397"/>
    </row>
    <row r="75" spans="1:6" ht="15" customHeight="1">
      <c r="A75" s="394"/>
      <c r="B75" s="410" t="s">
        <v>1219</v>
      </c>
      <c r="C75" s="387" t="s">
        <v>2</v>
      </c>
      <c r="D75" s="387">
        <v>1</v>
      </c>
      <c r="E75" s="264"/>
      <c r="F75" s="412">
        <f>D75*E75</f>
        <v>0</v>
      </c>
    </row>
    <row r="76" spans="1:6" ht="15" customHeight="1">
      <c r="A76" s="394"/>
      <c r="B76" s="414" t="s">
        <v>1198</v>
      </c>
      <c r="E76" s="265"/>
      <c r="F76" s="396"/>
    </row>
    <row r="77" spans="1:6" ht="15" customHeight="1">
      <c r="A77" s="394"/>
      <c r="B77" s="416"/>
      <c r="D77" s="391"/>
      <c r="E77" s="265"/>
      <c r="F77" s="396"/>
    </row>
    <row r="78" spans="1:6" ht="15" customHeight="1">
      <c r="A78" s="403" t="s">
        <v>1220</v>
      </c>
      <c r="B78" s="413" t="s">
        <v>1221</v>
      </c>
      <c r="D78" s="391"/>
      <c r="E78" s="265"/>
      <c r="F78" s="396"/>
    </row>
    <row r="79" spans="1:6" ht="15" customHeight="1">
      <c r="A79" s="403"/>
      <c r="B79" s="413" t="s">
        <v>1222</v>
      </c>
      <c r="D79" s="391"/>
      <c r="E79" s="265"/>
      <c r="F79" s="396"/>
    </row>
    <row r="80" spans="1:6" ht="15" customHeight="1">
      <c r="A80" s="403"/>
      <c r="B80" s="413" t="s">
        <v>1223</v>
      </c>
      <c r="D80" s="391"/>
      <c r="E80" s="265"/>
      <c r="F80" s="396"/>
    </row>
    <row r="81" spans="1:6" ht="15" customHeight="1">
      <c r="A81" s="403"/>
      <c r="B81" s="413" t="s">
        <v>1202</v>
      </c>
      <c r="D81" s="391"/>
      <c r="E81" s="265"/>
      <c r="F81" s="396"/>
    </row>
    <row r="82" spans="1:6" ht="15" customHeight="1">
      <c r="A82" s="403"/>
      <c r="B82" s="413" t="s">
        <v>1203</v>
      </c>
      <c r="D82" s="391"/>
      <c r="E82" s="265"/>
      <c r="F82" s="396"/>
    </row>
    <row r="83" spans="1:6" ht="15" customHeight="1">
      <c r="A83" s="403"/>
      <c r="B83" s="413" t="s">
        <v>1204</v>
      </c>
      <c r="D83" s="391"/>
      <c r="E83" s="265"/>
      <c r="F83" s="396"/>
    </row>
    <row r="84" spans="1:6" ht="15" customHeight="1">
      <c r="A84" s="403"/>
      <c r="B84" s="413" t="s">
        <v>1205</v>
      </c>
      <c r="D84" s="391"/>
      <c r="E84" s="265"/>
      <c r="F84" s="396"/>
    </row>
    <row r="85" spans="1:6" ht="18">
      <c r="A85" s="403"/>
      <c r="B85" s="413" t="s">
        <v>1224</v>
      </c>
      <c r="D85" s="391"/>
      <c r="E85" s="265"/>
      <c r="F85" s="396"/>
    </row>
    <row r="86" spans="1:6" ht="18">
      <c r="A86" s="403"/>
      <c r="B86" s="413" t="s">
        <v>1225</v>
      </c>
      <c r="D86" s="391"/>
      <c r="E86" s="265"/>
      <c r="F86" s="396"/>
    </row>
    <row r="87" spans="1:6" ht="15" customHeight="1">
      <c r="A87" s="403"/>
      <c r="B87" s="413" t="s">
        <v>1226</v>
      </c>
      <c r="D87" s="391"/>
      <c r="E87" s="265"/>
      <c r="F87" s="396"/>
    </row>
    <row r="88" spans="1:6" ht="17.25">
      <c r="A88" s="403"/>
      <c r="B88" s="413" t="s">
        <v>1227</v>
      </c>
      <c r="D88" s="391"/>
      <c r="E88" s="265"/>
      <c r="F88" s="396"/>
    </row>
    <row r="89" spans="1:6" ht="15" customHeight="1">
      <c r="A89" s="403"/>
      <c r="B89" s="413" t="s">
        <v>1228</v>
      </c>
      <c r="D89" s="391"/>
      <c r="E89" s="265"/>
      <c r="F89" s="396"/>
    </row>
    <row r="90" spans="1:6" ht="15" customHeight="1">
      <c r="A90" s="403"/>
      <c r="B90" s="413" t="s">
        <v>1229</v>
      </c>
      <c r="D90" s="391"/>
      <c r="E90" s="265"/>
      <c r="F90" s="396"/>
    </row>
    <row r="91" spans="1:6" ht="15" customHeight="1">
      <c r="A91" s="403"/>
      <c r="B91" s="413" t="s">
        <v>1230</v>
      </c>
      <c r="D91" s="391"/>
      <c r="E91" s="265"/>
      <c r="F91" s="396"/>
    </row>
    <row r="92" spans="1:6" ht="15" customHeight="1">
      <c r="A92" s="394"/>
      <c r="B92" s="413" t="s">
        <v>1231</v>
      </c>
      <c r="D92" s="391"/>
      <c r="E92" s="265"/>
      <c r="F92" s="396"/>
    </row>
    <row r="93" spans="1:6" ht="15" customHeight="1">
      <c r="A93" s="394"/>
      <c r="B93" s="413" t="s">
        <v>1232</v>
      </c>
      <c r="D93" s="391"/>
      <c r="E93" s="265"/>
      <c r="F93" s="396"/>
    </row>
    <row r="94" spans="1:6" ht="15" customHeight="1">
      <c r="A94" s="394"/>
      <c r="B94" s="409" t="s">
        <v>1196</v>
      </c>
      <c r="D94" s="391"/>
      <c r="E94" s="265"/>
      <c r="F94" s="396"/>
    </row>
    <row r="95" spans="1:6" ht="15" customHeight="1">
      <c r="A95" s="394"/>
      <c r="B95" s="410" t="s">
        <v>1233</v>
      </c>
      <c r="C95" s="387" t="s">
        <v>2</v>
      </c>
      <c r="D95" s="387">
        <v>2</v>
      </c>
      <c r="E95" s="264"/>
      <c r="F95" s="412">
        <f>D95*E95</f>
        <v>0</v>
      </c>
    </row>
    <row r="96" spans="1:6" ht="15" customHeight="1">
      <c r="A96" s="394"/>
      <c r="B96" s="414" t="s">
        <v>1198</v>
      </c>
      <c r="E96" s="265"/>
      <c r="F96" s="396"/>
    </row>
    <row r="97" spans="1:6" ht="15" customHeight="1">
      <c r="A97" s="394"/>
      <c r="B97" s="414"/>
      <c r="E97" s="265"/>
      <c r="F97" s="396"/>
    </row>
    <row r="98" spans="1:6" ht="15" customHeight="1">
      <c r="A98" s="403" t="s">
        <v>1234</v>
      </c>
      <c r="B98" s="413" t="s">
        <v>1221</v>
      </c>
      <c r="D98" s="391"/>
      <c r="E98" s="265"/>
      <c r="F98" s="396"/>
    </row>
    <row r="99" spans="1:6" ht="15" customHeight="1">
      <c r="A99" s="403"/>
      <c r="B99" s="413" t="s">
        <v>1222</v>
      </c>
      <c r="D99" s="391"/>
      <c r="E99" s="265"/>
      <c r="F99" s="396"/>
    </row>
    <row r="100" spans="1:6" ht="15" customHeight="1">
      <c r="A100" s="403"/>
      <c r="B100" s="413" t="s">
        <v>1223</v>
      </c>
      <c r="D100" s="391"/>
      <c r="E100" s="265"/>
      <c r="F100" s="396"/>
    </row>
    <row r="101" spans="1:6" ht="15" customHeight="1">
      <c r="A101" s="403"/>
      <c r="B101" s="413" t="s">
        <v>1202</v>
      </c>
      <c r="D101" s="391"/>
      <c r="E101" s="265"/>
      <c r="F101" s="396"/>
    </row>
    <row r="102" spans="1:6" ht="15" customHeight="1">
      <c r="A102" s="403"/>
      <c r="B102" s="413" t="s">
        <v>1203</v>
      </c>
      <c r="D102" s="391"/>
      <c r="E102" s="265"/>
      <c r="F102" s="396"/>
    </row>
    <row r="103" spans="1:6" ht="15" customHeight="1">
      <c r="A103" s="403"/>
      <c r="B103" s="413" t="s">
        <v>1204</v>
      </c>
      <c r="D103" s="391"/>
      <c r="E103" s="265"/>
      <c r="F103" s="396"/>
    </row>
    <row r="104" spans="1:6" ht="15" customHeight="1">
      <c r="A104" s="403"/>
      <c r="B104" s="413" t="s">
        <v>1205</v>
      </c>
      <c r="D104" s="391"/>
      <c r="E104" s="265"/>
      <c r="F104" s="396"/>
    </row>
    <row r="105" spans="1:6" ht="15" customHeight="1">
      <c r="A105" s="403"/>
      <c r="B105" s="413" t="s">
        <v>1235</v>
      </c>
      <c r="D105" s="391"/>
      <c r="E105" s="265"/>
      <c r="F105" s="396"/>
    </row>
    <row r="106" spans="1:6" ht="15" customHeight="1">
      <c r="A106" s="403"/>
      <c r="B106" s="413" t="s">
        <v>1236</v>
      </c>
      <c r="D106" s="391"/>
      <c r="E106" s="265"/>
      <c r="F106" s="396"/>
    </row>
    <row r="107" spans="1:6" ht="15" customHeight="1">
      <c r="A107" s="403"/>
      <c r="B107" s="413" t="s">
        <v>1226</v>
      </c>
      <c r="D107" s="391"/>
      <c r="E107" s="265"/>
      <c r="F107" s="396"/>
    </row>
    <row r="108" spans="1:6" ht="15" customHeight="1">
      <c r="A108" s="403"/>
      <c r="B108" s="413" t="s">
        <v>1237</v>
      </c>
      <c r="D108" s="391"/>
      <c r="E108" s="265"/>
      <c r="F108" s="396"/>
    </row>
    <row r="109" spans="1:6" ht="15" customHeight="1">
      <c r="A109" s="403"/>
      <c r="B109" s="413" t="s">
        <v>1238</v>
      </c>
      <c r="D109" s="391"/>
      <c r="E109" s="265"/>
      <c r="F109" s="396"/>
    </row>
    <row r="110" spans="1:6" ht="15" customHeight="1">
      <c r="A110" s="403"/>
      <c r="B110" s="413" t="s">
        <v>1239</v>
      </c>
      <c r="D110" s="391"/>
      <c r="E110" s="265"/>
      <c r="F110" s="396"/>
    </row>
    <row r="111" spans="1:6" ht="15" customHeight="1">
      <c r="A111" s="403"/>
      <c r="B111" s="413" t="s">
        <v>1230</v>
      </c>
      <c r="D111" s="391"/>
      <c r="E111" s="265"/>
      <c r="F111" s="396"/>
    </row>
    <row r="112" spans="1:6" ht="15" customHeight="1">
      <c r="A112" s="394"/>
      <c r="B112" s="413" t="s">
        <v>1231</v>
      </c>
      <c r="D112" s="391"/>
      <c r="E112" s="265"/>
      <c r="F112" s="396"/>
    </row>
    <row r="113" spans="1:6" ht="15" customHeight="1">
      <c r="A113" s="394"/>
      <c r="B113" s="413" t="s">
        <v>1232</v>
      </c>
      <c r="D113" s="391"/>
      <c r="E113" s="265"/>
      <c r="F113" s="396"/>
    </row>
    <row r="114" spans="1:6" ht="15" customHeight="1">
      <c r="A114" s="394"/>
      <c r="B114" s="409" t="s">
        <v>1196</v>
      </c>
      <c r="D114" s="391"/>
      <c r="E114" s="265"/>
      <c r="F114" s="396"/>
    </row>
    <row r="115" spans="1:6" ht="15" customHeight="1">
      <c r="A115" s="394"/>
      <c r="B115" s="410" t="s">
        <v>1240</v>
      </c>
      <c r="C115" s="387" t="s">
        <v>2</v>
      </c>
      <c r="D115" s="387">
        <v>1</v>
      </c>
      <c r="E115" s="264"/>
      <c r="F115" s="412">
        <f>D115*E115</f>
        <v>0</v>
      </c>
    </row>
    <row r="116" spans="1:6" ht="15" customHeight="1">
      <c r="A116" s="394"/>
      <c r="B116" s="414" t="s">
        <v>1198</v>
      </c>
      <c r="E116" s="265"/>
      <c r="F116" s="396"/>
    </row>
    <row r="117" spans="1:6" ht="15" customHeight="1">
      <c r="A117" s="394"/>
      <c r="B117" s="417"/>
      <c r="D117" s="391"/>
      <c r="E117" s="265"/>
      <c r="F117" s="397"/>
    </row>
    <row r="118" spans="1:6" ht="15" customHeight="1">
      <c r="A118" s="394"/>
      <c r="B118" s="409" t="s">
        <v>1241</v>
      </c>
      <c r="D118" s="391"/>
      <c r="E118" s="265"/>
      <c r="F118" s="397"/>
    </row>
    <row r="119" spans="1:6" ht="15" customHeight="1">
      <c r="A119" s="394"/>
      <c r="B119" s="418" t="s">
        <v>1242</v>
      </c>
      <c r="D119" s="391"/>
      <c r="E119" s="265"/>
      <c r="F119" s="396"/>
    </row>
    <row r="120" spans="1:6" ht="15" customHeight="1">
      <c r="A120" s="394"/>
      <c r="B120" s="418" t="s">
        <v>1243</v>
      </c>
      <c r="D120" s="391"/>
      <c r="E120" s="265"/>
      <c r="F120" s="396"/>
    </row>
    <row r="121" spans="1:6" ht="15" customHeight="1">
      <c r="A121" s="419"/>
      <c r="B121" s="383" t="s">
        <v>1244</v>
      </c>
      <c r="D121" s="391"/>
      <c r="E121" s="265"/>
      <c r="F121" s="397"/>
    </row>
    <row r="122" spans="1:6" ht="15" customHeight="1">
      <c r="A122" s="419"/>
      <c r="B122" s="383" t="s">
        <v>1245</v>
      </c>
      <c r="D122" s="391"/>
      <c r="E122" s="265"/>
      <c r="F122" s="397"/>
    </row>
    <row r="123" spans="1:6" ht="15" customHeight="1">
      <c r="A123" s="419"/>
      <c r="B123" s="383"/>
      <c r="D123" s="391"/>
      <c r="E123" s="265"/>
      <c r="F123" s="397"/>
    </row>
    <row r="124" spans="1:6" ht="15" customHeight="1">
      <c r="A124" s="420">
        <f>A19+1</f>
        <v>2</v>
      </c>
      <c r="B124" s="398" t="s">
        <v>1164</v>
      </c>
      <c r="D124" s="391"/>
      <c r="E124" s="265"/>
      <c r="F124" s="397"/>
    </row>
    <row r="125" spans="1:6" ht="15" customHeight="1">
      <c r="A125" s="419"/>
      <c r="B125" s="383" t="s">
        <v>1165</v>
      </c>
      <c r="D125" s="391"/>
      <c r="E125" s="265"/>
      <c r="F125" s="397"/>
    </row>
    <row r="126" spans="1:6" ht="15" customHeight="1">
      <c r="A126" s="419"/>
      <c r="B126" s="383" t="s">
        <v>1166</v>
      </c>
      <c r="D126" s="391"/>
      <c r="E126" s="265"/>
      <c r="F126" s="397"/>
    </row>
    <row r="127" spans="1:6" ht="15" customHeight="1">
      <c r="A127" s="419"/>
      <c r="B127" s="383"/>
      <c r="D127" s="391"/>
      <c r="E127" s="265"/>
      <c r="F127" s="397"/>
    </row>
    <row r="128" spans="1:6" ht="15" customHeight="1">
      <c r="A128" s="403" t="s">
        <v>1246</v>
      </c>
      <c r="B128" s="404" t="s">
        <v>1168</v>
      </c>
      <c r="D128" s="391"/>
      <c r="E128" s="265"/>
      <c r="F128" s="397"/>
    </row>
    <row r="129" spans="1:6" ht="15" customHeight="1">
      <c r="A129" s="419"/>
      <c r="B129" s="404" t="s">
        <v>1247</v>
      </c>
      <c r="D129" s="391"/>
      <c r="E129" s="265"/>
      <c r="F129" s="397"/>
    </row>
    <row r="130" spans="1:6" ht="15" customHeight="1">
      <c r="A130" s="419"/>
      <c r="B130" s="404" t="s">
        <v>1170</v>
      </c>
      <c r="D130" s="391"/>
      <c r="E130" s="265"/>
      <c r="F130" s="397"/>
    </row>
    <row r="131" spans="1:6" ht="15" customHeight="1">
      <c r="A131" s="419"/>
      <c r="B131" s="404" t="s">
        <v>1171</v>
      </c>
      <c r="D131" s="391"/>
      <c r="E131" s="265"/>
      <c r="F131" s="397"/>
    </row>
    <row r="132" spans="1:6" ht="15" customHeight="1">
      <c r="A132" s="419"/>
      <c r="B132" s="404" t="s">
        <v>1172</v>
      </c>
      <c r="D132" s="391"/>
      <c r="E132" s="265"/>
      <c r="F132" s="397"/>
    </row>
    <row r="133" spans="1:6" ht="15" customHeight="1">
      <c r="A133" s="419"/>
      <c r="B133" s="404" t="s">
        <v>1173</v>
      </c>
      <c r="D133" s="391"/>
      <c r="E133" s="265"/>
      <c r="F133" s="397"/>
    </row>
    <row r="134" spans="1:6" ht="18">
      <c r="A134" s="419"/>
      <c r="B134" s="406" t="s">
        <v>1248</v>
      </c>
      <c r="D134" s="391"/>
      <c r="E134" s="265"/>
      <c r="F134" s="397"/>
    </row>
    <row r="135" spans="1:6" ht="15" customHeight="1">
      <c r="A135" s="419"/>
      <c r="B135" s="404" t="s">
        <v>1249</v>
      </c>
      <c r="D135" s="391"/>
      <c r="E135" s="265"/>
      <c r="F135" s="397"/>
    </row>
    <row r="136" spans="1:6" ht="15" customHeight="1">
      <c r="A136" s="419"/>
      <c r="B136" s="404" t="s">
        <v>1250</v>
      </c>
      <c r="D136" s="391"/>
      <c r="E136" s="265"/>
      <c r="F136" s="397"/>
    </row>
    <row r="137" spans="1:6" ht="15" customHeight="1">
      <c r="A137" s="419"/>
      <c r="B137" s="404" t="s">
        <v>1251</v>
      </c>
      <c r="D137" s="391"/>
      <c r="E137" s="265"/>
      <c r="F137" s="397"/>
    </row>
    <row r="138" spans="1:6" ht="15" customHeight="1">
      <c r="A138" s="419"/>
      <c r="B138" s="404" t="s">
        <v>1252</v>
      </c>
      <c r="D138" s="391"/>
      <c r="E138" s="265"/>
      <c r="F138" s="397"/>
    </row>
    <row r="139" spans="1:6" ht="18">
      <c r="A139" s="419"/>
      <c r="B139" s="406" t="s">
        <v>1253</v>
      </c>
      <c r="D139" s="391"/>
      <c r="E139" s="265"/>
      <c r="F139" s="397"/>
    </row>
    <row r="140" spans="1:6" ht="15" customHeight="1">
      <c r="A140" s="419"/>
      <c r="B140" s="404" t="s">
        <v>1254</v>
      </c>
      <c r="D140" s="391"/>
      <c r="E140" s="265"/>
      <c r="F140" s="397"/>
    </row>
    <row r="141" spans="1:6" ht="15" customHeight="1">
      <c r="A141" s="419"/>
      <c r="B141" s="404" t="s">
        <v>1255</v>
      </c>
      <c r="D141" s="391"/>
      <c r="E141" s="265"/>
      <c r="F141" s="397"/>
    </row>
    <row r="142" spans="1:6" ht="15" customHeight="1">
      <c r="A142" s="419"/>
      <c r="B142" s="404" t="s">
        <v>1256</v>
      </c>
      <c r="D142" s="391"/>
      <c r="E142" s="265"/>
      <c r="F142" s="397"/>
    </row>
    <row r="143" spans="1:6" ht="15" customHeight="1">
      <c r="A143" s="419"/>
      <c r="B143" s="404" t="s">
        <v>1257</v>
      </c>
      <c r="D143" s="391"/>
      <c r="E143" s="265"/>
      <c r="F143" s="397"/>
    </row>
    <row r="144" spans="1:6" ht="15" customHeight="1">
      <c r="A144" s="419"/>
      <c r="B144" s="404" t="s">
        <v>1258</v>
      </c>
      <c r="D144" s="391"/>
      <c r="E144" s="265"/>
      <c r="F144" s="397"/>
    </row>
    <row r="145" spans="1:6" ht="15" customHeight="1">
      <c r="A145" s="419"/>
      <c r="B145" s="404" t="s">
        <v>1259</v>
      </c>
      <c r="D145" s="391"/>
      <c r="E145" s="265"/>
      <c r="F145" s="397"/>
    </row>
    <row r="146" spans="1:6" ht="15" customHeight="1">
      <c r="A146" s="419"/>
      <c r="B146" s="404" t="s">
        <v>1251</v>
      </c>
      <c r="D146" s="391"/>
      <c r="E146" s="265"/>
      <c r="F146" s="397"/>
    </row>
    <row r="147" spans="1:6" ht="15" customHeight="1">
      <c r="A147" s="419"/>
      <c r="B147" s="404" t="s">
        <v>1260</v>
      </c>
      <c r="D147" s="391"/>
      <c r="E147" s="265"/>
      <c r="F147" s="397"/>
    </row>
    <row r="148" spans="1:6" ht="17.25">
      <c r="A148" s="419"/>
      <c r="B148" s="406" t="s">
        <v>1261</v>
      </c>
      <c r="D148" s="391"/>
      <c r="E148" s="265"/>
      <c r="F148" s="397"/>
    </row>
    <row r="149" spans="1:6" ht="17.25">
      <c r="A149" s="419"/>
      <c r="B149" s="406" t="s">
        <v>1262</v>
      </c>
      <c r="D149" s="391"/>
      <c r="E149" s="265"/>
      <c r="F149" s="397"/>
    </row>
    <row r="150" spans="1:6" ht="15" customHeight="1">
      <c r="A150" s="419"/>
      <c r="B150" s="404" t="s">
        <v>1182</v>
      </c>
      <c r="D150" s="391"/>
      <c r="E150" s="265"/>
      <c r="F150" s="397"/>
    </row>
    <row r="151" spans="1:6" ht="15" customHeight="1">
      <c r="A151" s="419"/>
      <c r="B151" s="404" t="s">
        <v>1183</v>
      </c>
      <c r="D151" s="391"/>
      <c r="E151" s="265"/>
      <c r="F151" s="397"/>
    </row>
    <row r="152" spans="1:6" ht="15" customHeight="1">
      <c r="A152" s="419"/>
      <c r="B152" s="404" t="s">
        <v>1263</v>
      </c>
      <c r="D152" s="391"/>
      <c r="E152" s="265"/>
      <c r="F152" s="397"/>
    </row>
    <row r="153" spans="1:6" ht="15" customHeight="1">
      <c r="A153" s="419"/>
      <c r="B153" s="404" t="s">
        <v>1264</v>
      </c>
      <c r="D153" s="391"/>
      <c r="E153" s="265"/>
      <c r="F153" s="397"/>
    </row>
    <row r="154" spans="1:6" ht="15" customHeight="1">
      <c r="A154" s="419"/>
      <c r="B154" s="404" t="s">
        <v>1265</v>
      </c>
      <c r="D154" s="391"/>
      <c r="E154" s="265"/>
      <c r="F154" s="397"/>
    </row>
    <row r="155" spans="1:6" ht="15" customHeight="1">
      <c r="A155" s="419"/>
      <c r="B155" s="404" t="s">
        <v>1266</v>
      </c>
      <c r="D155" s="391"/>
      <c r="E155" s="265"/>
      <c r="F155" s="397"/>
    </row>
    <row r="156" spans="1:6" ht="15" customHeight="1">
      <c r="A156" s="419"/>
      <c r="B156" s="404" t="s">
        <v>1267</v>
      </c>
      <c r="D156" s="391"/>
      <c r="E156" s="265"/>
      <c r="F156" s="397"/>
    </row>
    <row r="157" spans="1:6" ht="15" customHeight="1">
      <c r="A157" s="419"/>
      <c r="B157" s="404" t="s">
        <v>1268</v>
      </c>
      <c r="D157" s="391"/>
      <c r="E157" s="265"/>
      <c r="F157" s="397"/>
    </row>
    <row r="158" spans="1:6" ht="15" customHeight="1">
      <c r="A158" s="419"/>
      <c r="B158" s="404" t="s">
        <v>1190</v>
      </c>
      <c r="D158" s="391"/>
      <c r="E158" s="265"/>
      <c r="F158" s="397"/>
    </row>
    <row r="159" spans="1:6" ht="15" customHeight="1">
      <c r="A159" s="419"/>
      <c r="B159" s="404" t="s">
        <v>1191</v>
      </c>
      <c r="D159" s="391"/>
      <c r="E159" s="265"/>
      <c r="F159" s="397"/>
    </row>
    <row r="160" spans="1:6" ht="15" customHeight="1">
      <c r="A160" s="419"/>
      <c r="B160" s="404" t="s">
        <v>1192</v>
      </c>
      <c r="D160" s="391"/>
      <c r="E160" s="265"/>
      <c r="F160" s="397"/>
    </row>
    <row r="161" spans="1:6" ht="15" customHeight="1">
      <c r="A161" s="419"/>
      <c r="B161" s="404" t="s">
        <v>1269</v>
      </c>
      <c r="D161" s="391"/>
      <c r="E161" s="265"/>
      <c r="F161" s="397"/>
    </row>
    <row r="162" spans="1:6" ht="15" customHeight="1">
      <c r="A162" s="419"/>
      <c r="B162" s="404" t="s">
        <v>1270</v>
      </c>
      <c r="D162" s="391"/>
      <c r="E162" s="265"/>
      <c r="F162" s="397"/>
    </row>
    <row r="163" spans="1:6" ht="15" customHeight="1">
      <c r="A163" s="419"/>
      <c r="B163" s="404" t="s">
        <v>1271</v>
      </c>
      <c r="D163" s="391"/>
      <c r="E163" s="265"/>
      <c r="F163" s="397"/>
    </row>
    <row r="164" spans="1:6" ht="15" customHeight="1">
      <c r="A164" s="419"/>
      <c r="B164" s="409" t="s">
        <v>1196</v>
      </c>
      <c r="C164" s="387"/>
      <c r="D164" s="387"/>
      <c r="E164" s="265"/>
      <c r="F164" s="397"/>
    </row>
    <row r="165" spans="1:6" ht="15" customHeight="1">
      <c r="A165" s="419"/>
      <c r="B165" s="421" t="s">
        <v>1272</v>
      </c>
      <c r="C165" s="387" t="s">
        <v>2</v>
      </c>
      <c r="D165" s="387">
        <v>1</v>
      </c>
      <c r="E165" s="264"/>
      <c r="F165" s="412">
        <f>D165*E165</f>
        <v>0</v>
      </c>
    </row>
    <row r="166" spans="1:6" ht="15" customHeight="1">
      <c r="A166" s="419"/>
      <c r="B166" s="411" t="s">
        <v>1198</v>
      </c>
      <c r="E166" s="266"/>
    </row>
    <row r="167" spans="1:6" ht="15" customHeight="1">
      <c r="A167" s="419"/>
      <c r="B167" s="383"/>
      <c r="D167" s="391"/>
      <c r="E167" s="265"/>
      <c r="F167" s="397"/>
    </row>
    <row r="168" spans="1:6" ht="15" customHeight="1">
      <c r="A168" s="403" t="s">
        <v>1273</v>
      </c>
      <c r="B168" s="383" t="s">
        <v>1274</v>
      </c>
      <c r="D168" s="391"/>
      <c r="E168" s="265"/>
      <c r="F168" s="397"/>
    </row>
    <row r="169" spans="1:6" ht="15" customHeight="1">
      <c r="A169" s="405"/>
      <c r="B169" s="383" t="s">
        <v>1201</v>
      </c>
      <c r="D169" s="391"/>
      <c r="E169" s="265"/>
      <c r="F169" s="397"/>
    </row>
    <row r="170" spans="1:6" ht="15" customHeight="1">
      <c r="A170" s="405"/>
      <c r="B170" s="383" t="s">
        <v>1202</v>
      </c>
      <c r="D170" s="391"/>
      <c r="E170" s="265"/>
      <c r="F170" s="397"/>
    </row>
    <row r="171" spans="1:6" ht="15" customHeight="1">
      <c r="A171" s="405"/>
      <c r="B171" s="383" t="s">
        <v>1275</v>
      </c>
      <c r="D171" s="391"/>
      <c r="E171" s="265"/>
      <c r="F171" s="397"/>
    </row>
    <row r="172" spans="1:6" ht="15" customHeight="1">
      <c r="A172" s="405"/>
      <c r="B172" s="383" t="s">
        <v>1276</v>
      </c>
      <c r="D172" s="391"/>
      <c r="E172" s="265"/>
      <c r="F172" s="397"/>
    </row>
    <row r="173" spans="1:6" ht="15" customHeight="1">
      <c r="A173" s="405"/>
      <c r="B173" s="383" t="s">
        <v>1277</v>
      </c>
      <c r="D173" s="391"/>
      <c r="E173" s="265"/>
      <c r="F173" s="397"/>
    </row>
    <row r="174" spans="1:6" ht="18">
      <c r="A174" s="405"/>
      <c r="B174" s="383" t="s">
        <v>1278</v>
      </c>
      <c r="D174" s="391"/>
      <c r="E174" s="265"/>
      <c r="F174" s="397"/>
    </row>
    <row r="175" spans="1:6" ht="18">
      <c r="A175" s="405"/>
      <c r="B175" s="383" t="s">
        <v>1279</v>
      </c>
      <c r="D175" s="391"/>
      <c r="E175" s="265"/>
      <c r="F175" s="397"/>
    </row>
    <row r="176" spans="1:6" ht="15" customHeight="1">
      <c r="A176" s="405"/>
      <c r="B176" s="383" t="s">
        <v>1226</v>
      </c>
      <c r="D176" s="391"/>
      <c r="E176" s="265"/>
      <c r="F176" s="397"/>
    </row>
    <row r="177" spans="1:6" ht="15" customHeight="1">
      <c r="A177" s="405"/>
      <c r="B177" s="383" t="s">
        <v>1280</v>
      </c>
      <c r="D177" s="391"/>
      <c r="E177" s="265"/>
      <c r="F177" s="397"/>
    </row>
    <row r="178" spans="1:6" ht="15" customHeight="1">
      <c r="A178" s="405"/>
      <c r="B178" s="383" t="s">
        <v>1281</v>
      </c>
      <c r="D178" s="391"/>
      <c r="E178" s="265"/>
      <c r="F178" s="397"/>
    </row>
    <row r="179" spans="1:6" ht="15" customHeight="1">
      <c r="A179" s="394"/>
      <c r="B179" s="383" t="s">
        <v>1282</v>
      </c>
      <c r="D179" s="391"/>
      <c r="E179" s="265"/>
      <c r="F179" s="397"/>
    </row>
    <row r="180" spans="1:6" ht="17.25">
      <c r="A180" s="394"/>
      <c r="B180" s="383" t="s">
        <v>1283</v>
      </c>
      <c r="D180" s="391"/>
      <c r="E180" s="265"/>
      <c r="F180" s="397"/>
    </row>
    <row r="181" spans="1:6" ht="17.25">
      <c r="A181" s="394"/>
      <c r="B181" s="383" t="s">
        <v>1284</v>
      </c>
      <c r="D181" s="391"/>
      <c r="E181" s="265"/>
      <c r="F181" s="397"/>
    </row>
    <row r="182" spans="1:6" ht="15" customHeight="1">
      <c r="A182" s="394"/>
      <c r="B182" s="383" t="s">
        <v>1285</v>
      </c>
      <c r="D182" s="391"/>
      <c r="E182" s="265"/>
      <c r="F182" s="397"/>
    </row>
    <row r="183" spans="1:6" ht="15" customHeight="1">
      <c r="A183" s="394"/>
      <c r="B183" s="383" t="s">
        <v>1286</v>
      </c>
      <c r="D183" s="391"/>
      <c r="E183" s="265"/>
      <c r="F183" s="397"/>
    </row>
    <row r="184" spans="1:6" ht="15" customHeight="1">
      <c r="A184" s="394"/>
      <c r="B184" s="383" t="s">
        <v>1216</v>
      </c>
      <c r="D184" s="391"/>
      <c r="E184" s="265"/>
      <c r="F184" s="397"/>
    </row>
    <row r="185" spans="1:6" ht="15" customHeight="1">
      <c r="A185" s="394"/>
      <c r="B185" s="383" t="s">
        <v>1217</v>
      </c>
      <c r="D185" s="391"/>
      <c r="E185" s="265"/>
      <c r="F185" s="397"/>
    </row>
    <row r="186" spans="1:6" ht="15" customHeight="1">
      <c r="A186" s="394"/>
      <c r="B186" s="383" t="s">
        <v>1218</v>
      </c>
      <c r="D186" s="391"/>
      <c r="E186" s="265"/>
      <c r="F186" s="397"/>
    </row>
    <row r="187" spans="1:6" ht="15" customHeight="1">
      <c r="A187" s="394"/>
      <c r="B187" s="409" t="s">
        <v>1196</v>
      </c>
      <c r="D187" s="391"/>
      <c r="E187" s="265"/>
      <c r="F187" s="397"/>
    </row>
    <row r="188" spans="1:6" ht="15" customHeight="1">
      <c r="A188" s="394"/>
      <c r="B188" s="421" t="s">
        <v>1287</v>
      </c>
      <c r="C188" s="387" t="s">
        <v>2</v>
      </c>
      <c r="D188" s="387">
        <v>1</v>
      </c>
      <c r="E188" s="264"/>
      <c r="F188" s="412">
        <f>D188*E188</f>
        <v>0</v>
      </c>
    </row>
    <row r="189" spans="1:6" ht="15" customHeight="1">
      <c r="A189" s="394"/>
      <c r="B189" s="414" t="s">
        <v>1198</v>
      </c>
      <c r="C189" s="387"/>
      <c r="E189" s="265"/>
      <c r="F189" s="397"/>
    </row>
    <row r="190" spans="1:6" ht="15" customHeight="1">
      <c r="A190" s="394"/>
      <c r="B190" s="416"/>
      <c r="E190" s="265"/>
      <c r="F190" s="397"/>
    </row>
    <row r="191" spans="1:6" ht="15" customHeight="1">
      <c r="A191" s="403" t="s">
        <v>1288</v>
      </c>
      <c r="B191" s="383" t="s">
        <v>1289</v>
      </c>
      <c r="C191" s="387"/>
      <c r="D191" s="387"/>
      <c r="E191" s="265"/>
      <c r="F191" s="397"/>
    </row>
    <row r="192" spans="1:6" ht="15" customHeight="1">
      <c r="A192" s="403"/>
      <c r="B192" s="383" t="s">
        <v>1222</v>
      </c>
      <c r="C192" s="387"/>
      <c r="D192" s="387"/>
      <c r="E192" s="265"/>
      <c r="F192" s="397"/>
    </row>
    <row r="193" spans="1:6" ht="15" customHeight="1">
      <c r="A193" s="403"/>
      <c r="B193" s="383" t="s">
        <v>1223</v>
      </c>
      <c r="C193" s="387"/>
      <c r="D193" s="387"/>
      <c r="E193" s="265"/>
      <c r="F193" s="397"/>
    </row>
    <row r="194" spans="1:6" ht="15" customHeight="1">
      <c r="A194" s="403"/>
      <c r="B194" s="383" t="s">
        <v>1202</v>
      </c>
      <c r="C194" s="387"/>
      <c r="D194" s="387"/>
      <c r="E194" s="265"/>
      <c r="F194" s="397"/>
    </row>
    <row r="195" spans="1:6" ht="15" customHeight="1">
      <c r="A195" s="403"/>
      <c r="B195" s="383" t="s">
        <v>1203</v>
      </c>
      <c r="C195" s="387"/>
      <c r="D195" s="387"/>
      <c r="E195" s="265"/>
      <c r="F195" s="397"/>
    </row>
    <row r="196" spans="1:6" ht="15" customHeight="1">
      <c r="A196" s="403"/>
      <c r="B196" s="383" t="s">
        <v>1204</v>
      </c>
      <c r="C196" s="387"/>
      <c r="D196" s="387"/>
      <c r="E196" s="265"/>
      <c r="F196" s="397"/>
    </row>
    <row r="197" spans="1:6" ht="15" customHeight="1">
      <c r="A197" s="403"/>
      <c r="B197" s="383" t="s">
        <v>1205</v>
      </c>
      <c r="C197" s="387"/>
      <c r="D197" s="387"/>
      <c r="E197" s="265"/>
      <c r="F197" s="397"/>
    </row>
    <row r="198" spans="1:6" ht="15" customHeight="1">
      <c r="A198" s="403"/>
      <c r="B198" s="383" t="s">
        <v>1290</v>
      </c>
      <c r="C198" s="387"/>
      <c r="D198" s="387"/>
      <c r="E198" s="265"/>
      <c r="F198" s="397"/>
    </row>
    <row r="199" spans="1:6" ht="15" customHeight="1">
      <c r="A199" s="403"/>
      <c r="B199" s="383" t="s">
        <v>1291</v>
      </c>
      <c r="C199" s="387"/>
      <c r="D199" s="387"/>
      <c r="E199" s="265"/>
      <c r="F199" s="397"/>
    </row>
    <row r="200" spans="1:6" ht="15" customHeight="1">
      <c r="A200" s="403"/>
      <c r="B200" s="383" t="s">
        <v>1226</v>
      </c>
      <c r="C200" s="387"/>
      <c r="D200" s="387"/>
      <c r="E200" s="265"/>
      <c r="F200" s="397"/>
    </row>
    <row r="201" spans="1:6" ht="15" customHeight="1">
      <c r="A201" s="403"/>
      <c r="B201" s="383" t="s">
        <v>1292</v>
      </c>
      <c r="C201" s="387"/>
      <c r="D201" s="387"/>
      <c r="E201" s="265"/>
      <c r="F201" s="397"/>
    </row>
    <row r="202" spans="1:6" ht="15" customHeight="1">
      <c r="A202" s="403"/>
      <c r="B202" s="383" t="s">
        <v>1228</v>
      </c>
      <c r="C202" s="387"/>
      <c r="D202" s="387"/>
      <c r="E202" s="265"/>
      <c r="F202" s="397"/>
    </row>
    <row r="203" spans="1:6" ht="15" customHeight="1">
      <c r="A203" s="403"/>
      <c r="B203" s="383" t="s">
        <v>1229</v>
      </c>
      <c r="C203" s="387"/>
      <c r="D203" s="387"/>
      <c r="E203" s="265"/>
      <c r="F203" s="397"/>
    </row>
    <row r="204" spans="1:6" ht="15" customHeight="1">
      <c r="A204" s="403"/>
      <c r="B204" s="383" t="s">
        <v>1230</v>
      </c>
      <c r="C204" s="387"/>
      <c r="D204" s="387"/>
      <c r="E204" s="265"/>
      <c r="F204" s="397"/>
    </row>
    <row r="205" spans="1:6" ht="15" customHeight="1">
      <c r="A205" s="390"/>
      <c r="B205" s="383" t="s">
        <v>1231</v>
      </c>
      <c r="C205" s="387"/>
      <c r="D205" s="387"/>
      <c r="E205" s="265"/>
      <c r="F205" s="397"/>
    </row>
    <row r="206" spans="1:6" ht="15" customHeight="1">
      <c r="A206" s="390"/>
      <c r="B206" s="383" t="s">
        <v>1232</v>
      </c>
      <c r="C206" s="387"/>
      <c r="D206" s="387"/>
      <c r="E206" s="265"/>
      <c r="F206" s="397"/>
    </row>
    <row r="207" spans="1:6" ht="15" customHeight="1">
      <c r="A207" s="390"/>
      <c r="B207" s="409" t="s">
        <v>1196</v>
      </c>
      <c r="C207" s="387"/>
      <c r="D207" s="387"/>
      <c r="E207" s="265"/>
      <c r="F207" s="397"/>
    </row>
    <row r="208" spans="1:6" ht="15" customHeight="1">
      <c r="A208" s="390"/>
      <c r="B208" s="421" t="s">
        <v>1233</v>
      </c>
      <c r="C208" s="387" t="s">
        <v>2</v>
      </c>
      <c r="D208" s="387">
        <v>1</v>
      </c>
      <c r="E208" s="264"/>
      <c r="F208" s="412">
        <f>D208*E208</f>
        <v>0</v>
      </c>
    </row>
    <row r="209" spans="1:8" ht="15" customHeight="1">
      <c r="A209" s="390"/>
      <c r="B209" s="414" t="s">
        <v>1198</v>
      </c>
      <c r="C209" s="387"/>
      <c r="D209" s="388"/>
      <c r="E209" s="265"/>
      <c r="F209" s="397"/>
    </row>
    <row r="210" spans="1:8" ht="15" customHeight="1">
      <c r="A210" s="394"/>
      <c r="B210" s="416"/>
      <c r="E210" s="265"/>
      <c r="F210" s="397"/>
    </row>
    <row r="211" spans="1:8" ht="15" customHeight="1">
      <c r="A211" s="394"/>
      <c r="B211" s="409" t="s">
        <v>1241</v>
      </c>
      <c r="E211" s="265"/>
      <c r="F211" s="397"/>
    </row>
    <row r="212" spans="1:8" ht="15" customHeight="1">
      <c r="A212" s="394"/>
      <c r="B212" s="418" t="s">
        <v>1293</v>
      </c>
      <c r="E212" s="265"/>
      <c r="F212" s="397"/>
    </row>
    <row r="213" spans="1:8" ht="15" customHeight="1">
      <c r="A213" s="394"/>
      <c r="B213" s="418" t="s">
        <v>1294</v>
      </c>
      <c r="E213" s="265"/>
      <c r="F213" s="397"/>
    </row>
    <row r="214" spans="1:8" ht="15" customHeight="1">
      <c r="A214" s="394"/>
      <c r="B214" s="383" t="s">
        <v>1295</v>
      </c>
      <c r="E214" s="265"/>
      <c r="F214" s="397"/>
    </row>
    <row r="215" spans="1:8" ht="15" customHeight="1">
      <c r="A215" s="394"/>
      <c r="B215" s="383" t="s">
        <v>1296</v>
      </c>
      <c r="E215" s="265"/>
      <c r="F215" s="397"/>
    </row>
    <row r="216" spans="1:8" ht="15" customHeight="1">
      <c r="A216" s="423"/>
      <c r="B216" s="417"/>
      <c r="D216" s="391"/>
      <c r="E216" s="265"/>
      <c r="F216" s="397"/>
    </row>
    <row r="217" spans="1:8" ht="15" customHeight="1">
      <c r="A217" s="420">
        <f>A124+1</f>
        <v>3</v>
      </c>
      <c r="B217" s="409" t="s">
        <v>1297</v>
      </c>
      <c r="C217" s="387"/>
      <c r="D217" s="391"/>
      <c r="E217" s="265"/>
      <c r="F217" s="396"/>
    </row>
    <row r="218" spans="1:8" ht="15" customHeight="1">
      <c r="A218" s="420"/>
      <c r="B218" s="409" t="s">
        <v>1298</v>
      </c>
      <c r="C218" s="387"/>
      <c r="D218" s="391"/>
      <c r="E218" s="265"/>
      <c r="F218" s="396"/>
    </row>
    <row r="219" spans="1:8" ht="15" customHeight="1">
      <c r="A219" s="424"/>
      <c r="B219" s="418" t="s">
        <v>1299</v>
      </c>
      <c r="C219" s="387" t="s">
        <v>737</v>
      </c>
      <c r="D219" s="385">
        <v>51</v>
      </c>
      <c r="E219" s="264"/>
      <c r="F219" s="412">
        <f>D219*E219</f>
        <v>0</v>
      </c>
      <c r="H219" s="425"/>
    </row>
    <row r="220" spans="1:8" ht="15" customHeight="1">
      <c r="A220" s="424"/>
      <c r="B220" s="418" t="s">
        <v>1300</v>
      </c>
      <c r="C220" s="387" t="s">
        <v>737</v>
      </c>
      <c r="D220" s="385">
        <v>13</v>
      </c>
      <c r="E220" s="264"/>
      <c r="F220" s="412">
        <f t="shared" ref="F220:F222" si="0">D220*E220</f>
        <v>0</v>
      </c>
      <c r="H220" s="425"/>
    </row>
    <row r="221" spans="1:8" ht="15" customHeight="1">
      <c r="A221" s="420"/>
      <c r="B221" s="418" t="s">
        <v>1301</v>
      </c>
      <c r="C221" s="387" t="s">
        <v>737</v>
      </c>
      <c r="D221" s="385">
        <v>26</v>
      </c>
      <c r="E221" s="264"/>
      <c r="F221" s="412">
        <f t="shared" si="0"/>
        <v>0</v>
      </c>
      <c r="H221" s="425"/>
    </row>
    <row r="222" spans="1:8" ht="15" customHeight="1">
      <c r="A222" s="420"/>
      <c r="B222" s="418" t="s">
        <v>1302</v>
      </c>
      <c r="C222" s="387" t="s">
        <v>737</v>
      </c>
      <c r="D222" s="385">
        <v>12</v>
      </c>
      <c r="E222" s="264"/>
      <c r="F222" s="412">
        <f t="shared" si="0"/>
        <v>0</v>
      </c>
      <c r="H222" s="425"/>
    </row>
    <row r="223" spans="1:8" ht="15" customHeight="1">
      <c r="A223" s="419"/>
      <c r="B223" s="417"/>
      <c r="D223" s="391"/>
      <c r="E223" s="265"/>
      <c r="F223" s="397"/>
    </row>
    <row r="224" spans="1:8" ht="15" customHeight="1">
      <c r="A224" s="420">
        <f>A217+1</f>
        <v>4</v>
      </c>
      <c r="B224" s="426" t="s">
        <v>1303</v>
      </c>
      <c r="C224" s="387"/>
      <c r="D224" s="391"/>
      <c r="E224" s="265"/>
      <c r="F224" s="396"/>
    </row>
    <row r="225" spans="1:24" ht="15" customHeight="1">
      <c r="A225" s="424"/>
      <c r="B225" s="409" t="s">
        <v>1304</v>
      </c>
      <c r="C225" s="387"/>
      <c r="D225" s="391"/>
      <c r="E225" s="265"/>
      <c r="F225" s="397"/>
      <c r="J225" s="427"/>
    </row>
    <row r="226" spans="1:24" ht="15" customHeight="1">
      <c r="A226" s="420"/>
      <c r="B226" s="409" t="s">
        <v>1305</v>
      </c>
      <c r="C226" s="381"/>
      <c r="D226" s="381"/>
      <c r="E226" s="265"/>
      <c r="F226" s="397"/>
    </row>
    <row r="227" spans="1:24" ht="15" customHeight="1">
      <c r="A227" s="420"/>
      <c r="B227" s="409" t="s">
        <v>1306</v>
      </c>
      <c r="C227" s="387"/>
      <c r="D227" s="391"/>
      <c r="E227" s="265"/>
      <c r="F227" s="397"/>
    </row>
    <row r="228" spans="1:24" ht="15" customHeight="1">
      <c r="B228" s="409" t="s">
        <v>1307</v>
      </c>
      <c r="C228" s="381"/>
      <c r="D228" s="381"/>
      <c r="E228" s="266"/>
      <c r="F228" s="381"/>
      <c r="W228" s="425"/>
      <c r="X228" s="425"/>
    </row>
    <row r="229" spans="1:24" ht="15" customHeight="1">
      <c r="B229" s="418" t="s">
        <v>1308</v>
      </c>
      <c r="C229" s="387" t="s">
        <v>737</v>
      </c>
      <c r="D229" s="385">
        <v>38</v>
      </c>
      <c r="E229" s="264"/>
      <c r="F229" s="412">
        <f t="shared" ref="F229" si="1">D229*E229</f>
        <v>0</v>
      </c>
      <c r="W229" s="425"/>
      <c r="X229" s="425"/>
    </row>
    <row r="230" spans="1:24" ht="15" customHeight="1">
      <c r="A230" s="424"/>
      <c r="B230" s="409"/>
      <c r="C230" s="387"/>
      <c r="D230" s="391"/>
      <c r="E230" s="265"/>
      <c r="F230" s="396"/>
    </row>
    <row r="231" spans="1:24" ht="15" customHeight="1">
      <c r="A231" s="420">
        <f>A224+1</f>
        <v>5</v>
      </c>
      <c r="B231" s="429" t="s">
        <v>1309</v>
      </c>
      <c r="C231" s="383"/>
      <c r="D231" s="391"/>
      <c r="E231" s="265"/>
      <c r="F231" s="397"/>
    </row>
    <row r="232" spans="1:24" ht="15" customHeight="1">
      <c r="A232" s="423"/>
      <c r="B232" s="383" t="s">
        <v>1310</v>
      </c>
      <c r="C232" s="383"/>
      <c r="D232" s="391"/>
      <c r="E232" s="265"/>
      <c r="F232" s="397"/>
    </row>
    <row r="233" spans="1:24" ht="15" customHeight="1">
      <c r="A233" s="423"/>
      <c r="B233" s="383" t="s">
        <v>1311</v>
      </c>
      <c r="C233" s="383"/>
      <c r="D233" s="391"/>
      <c r="E233" s="265"/>
      <c r="F233" s="397"/>
    </row>
    <row r="234" spans="1:24" ht="15" customHeight="1">
      <c r="A234" s="423"/>
      <c r="B234" s="383" t="s">
        <v>1312</v>
      </c>
      <c r="C234" s="383"/>
      <c r="D234" s="391"/>
      <c r="E234" s="265"/>
      <c r="F234" s="397"/>
    </row>
    <row r="235" spans="1:24" ht="15" customHeight="1">
      <c r="A235" s="423"/>
      <c r="B235" s="383" t="s">
        <v>1313</v>
      </c>
      <c r="C235" s="383"/>
      <c r="D235" s="391"/>
      <c r="E235" s="265"/>
      <c r="F235" s="397"/>
    </row>
    <row r="236" spans="1:24" ht="15" customHeight="1">
      <c r="A236" s="423"/>
      <c r="B236" s="383" t="s">
        <v>1314</v>
      </c>
      <c r="C236" s="383"/>
      <c r="D236" s="391"/>
      <c r="E236" s="265"/>
      <c r="F236" s="397"/>
    </row>
    <row r="237" spans="1:24" ht="15" customHeight="1">
      <c r="A237" s="423"/>
      <c r="B237" s="383" t="s">
        <v>1315</v>
      </c>
      <c r="C237" s="383"/>
      <c r="D237" s="391"/>
      <c r="E237" s="265"/>
      <c r="F237" s="397"/>
    </row>
    <row r="238" spans="1:24" ht="15" customHeight="1">
      <c r="A238" s="423"/>
      <c r="B238" s="384" t="s">
        <v>1316</v>
      </c>
      <c r="C238" s="387" t="s">
        <v>2</v>
      </c>
      <c r="D238" s="387">
        <v>3</v>
      </c>
      <c r="E238" s="264"/>
      <c r="F238" s="412">
        <f t="shared" ref="F238" si="2">D238*E238</f>
        <v>0</v>
      </c>
    </row>
    <row r="239" spans="1:24" ht="15" customHeight="1">
      <c r="A239" s="423"/>
      <c r="B239" s="411" t="s">
        <v>1198</v>
      </c>
      <c r="C239" s="383"/>
      <c r="D239" s="391"/>
      <c r="E239" s="265"/>
      <c r="F239" s="397"/>
    </row>
    <row r="240" spans="1:24" ht="15" customHeight="1">
      <c r="A240" s="423"/>
      <c r="B240" s="417"/>
      <c r="D240" s="391"/>
      <c r="E240" s="265"/>
      <c r="F240" s="397"/>
    </row>
    <row r="241" spans="1:6" ht="15" customHeight="1">
      <c r="A241" s="420">
        <f>A231+1</f>
        <v>6</v>
      </c>
      <c r="B241" s="409" t="s">
        <v>1317</v>
      </c>
      <c r="C241" s="387"/>
      <c r="D241" s="387"/>
      <c r="E241" s="265"/>
      <c r="F241" s="397"/>
    </row>
    <row r="242" spans="1:6" ht="15" customHeight="1">
      <c r="A242" s="420"/>
      <c r="B242" s="409" t="s">
        <v>1318</v>
      </c>
      <c r="C242" s="387"/>
      <c r="D242" s="387"/>
      <c r="E242" s="265"/>
      <c r="F242" s="397"/>
    </row>
    <row r="243" spans="1:6" ht="15" customHeight="1">
      <c r="A243" s="420"/>
      <c r="B243" s="409" t="s">
        <v>1319</v>
      </c>
      <c r="C243" s="387"/>
      <c r="D243" s="387"/>
      <c r="E243" s="265"/>
      <c r="F243" s="397"/>
    </row>
    <row r="244" spans="1:6" ht="15" customHeight="1">
      <c r="A244" s="420"/>
      <c r="B244" s="409" t="s">
        <v>1320</v>
      </c>
      <c r="C244" s="387"/>
      <c r="D244" s="387"/>
      <c r="E244" s="265"/>
      <c r="F244" s="396"/>
    </row>
    <row r="245" spans="1:6" ht="15" customHeight="1">
      <c r="A245" s="420"/>
      <c r="B245" s="383" t="s">
        <v>1321</v>
      </c>
      <c r="C245" s="387"/>
      <c r="D245" s="387"/>
      <c r="E245" s="265"/>
      <c r="F245" s="397"/>
    </row>
    <row r="246" spans="1:6" ht="15" customHeight="1">
      <c r="A246" s="424"/>
      <c r="B246" s="409" t="s">
        <v>1322</v>
      </c>
      <c r="C246" s="387"/>
      <c r="D246" s="387"/>
      <c r="E246" s="265"/>
      <c r="F246" s="397"/>
    </row>
    <row r="247" spans="1:6" ht="15" customHeight="1">
      <c r="A247" s="420"/>
      <c r="B247" s="409" t="s">
        <v>1323</v>
      </c>
      <c r="C247" s="387"/>
      <c r="D247" s="387"/>
      <c r="E247" s="265"/>
      <c r="F247" s="397"/>
    </row>
    <row r="248" spans="1:6" ht="15" customHeight="1">
      <c r="A248" s="424"/>
      <c r="B248" s="409" t="s">
        <v>1324</v>
      </c>
      <c r="C248" s="387"/>
      <c r="D248" s="387"/>
      <c r="E248" s="265"/>
      <c r="F248" s="397"/>
    </row>
    <row r="249" spans="1:6" ht="15" customHeight="1">
      <c r="A249" s="424"/>
      <c r="B249" s="409" t="s">
        <v>1325</v>
      </c>
      <c r="C249" s="387" t="s">
        <v>531</v>
      </c>
      <c r="D249" s="387">
        <v>2</v>
      </c>
      <c r="E249" s="264"/>
      <c r="F249" s="412">
        <f t="shared" ref="F249" si="3">D249*E249</f>
        <v>0</v>
      </c>
    </row>
    <row r="250" spans="1:6" ht="15" customHeight="1">
      <c r="A250" s="419"/>
      <c r="B250" s="430"/>
      <c r="D250" s="391"/>
      <c r="E250" s="264"/>
      <c r="F250" s="392"/>
    </row>
    <row r="251" spans="1:6" ht="15" customHeight="1">
      <c r="A251" s="420">
        <f>A241+1</f>
        <v>7</v>
      </c>
      <c r="B251" s="431" t="s">
        <v>1326</v>
      </c>
      <c r="C251" s="387" t="s">
        <v>531</v>
      </c>
      <c r="D251" s="387">
        <f>D249</f>
        <v>2</v>
      </c>
      <c r="E251" s="264"/>
      <c r="F251" s="412">
        <f t="shared" ref="F251" si="4">D251*E251</f>
        <v>0</v>
      </c>
    </row>
    <row r="252" spans="1:6" ht="15" customHeight="1">
      <c r="A252" s="420"/>
      <c r="B252" s="409"/>
      <c r="C252" s="387"/>
      <c r="D252" s="387"/>
      <c r="E252" s="264"/>
      <c r="F252" s="393"/>
    </row>
    <row r="253" spans="1:6" ht="15" customHeight="1">
      <c r="A253" s="420">
        <f>A251+1</f>
        <v>8</v>
      </c>
      <c r="B253" s="409" t="s">
        <v>1327</v>
      </c>
      <c r="C253" s="387"/>
      <c r="D253" s="387"/>
      <c r="E253" s="264"/>
      <c r="F253" s="393"/>
    </row>
    <row r="254" spans="1:6" ht="15" customHeight="1">
      <c r="A254" s="424"/>
      <c r="B254" s="409" t="s">
        <v>1328</v>
      </c>
      <c r="C254" s="387" t="s">
        <v>531</v>
      </c>
      <c r="D254" s="387">
        <f>D249</f>
        <v>2</v>
      </c>
      <c r="E254" s="264"/>
      <c r="F254" s="412">
        <f t="shared" ref="F254" si="5">D254*E254</f>
        <v>0</v>
      </c>
    </row>
    <row r="255" spans="1:6" ht="15" customHeight="1">
      <c r="A255" s="419"/>
      <c r="B255" s="432"/>
      <c r="D255" s="391"/>
      <c r="E255" s="265"/>
      <c r="F255" s="397"/>
    </row>
    <row r="256" spans="1:6" ht="15" customHeight="1">
      <c r="A256" s="420">
        <f>A253+1</f>
        <v>9</v>
      </c>
      <c r="B256" s="433" t="s">
        <v>1329</v>
      </c>
      <c r="C256" s="381"/>
      <c r="D256" s="391"/>
      <c r="E256" s="265"/>
      <c r="F256" s="397"/>
    </row>
    <row r="257" spans="1:6" ht="15" customHeight="1">
      <c r="A257" s="424"/>
      <c r="B257" s="433" t="s">
        <v>1330</v>
      </c>
      <c r="D257" s="391"/>
      <c r="E257" s="265"/>
      <c r="F257" s="397"/>
    </row>
    <row r="258" spans="1:6" ht="15" customHeight="1">
      <c r="A258" s="424"/>
      <c r="B258" s="433" t="s">
        <v>1331</v>
      </c>
      <c r="D258" s="391"/>
      <c r="E258" s="265"/>
      <c r="F258" s="397"/>
    </row>
    <row r="259" spans="1:6" ht="15" customHeight="1">
      <c r="A259" s="424"/>
      <c r="B259" s="433" t="s">
        <v>1332</v>
      </c>
      <c r="D259" s="391"/>
      <c r="E259" s="265"/>
      <c r="F259" s="397"/>
    </row>
    <row r="260" spans="1:6" ht="15" customHeight="1">
      <c r="A260" s="419"/>
      <c r="B260" s="433" t="s">
        <v>1333</v>
      </c>
      <c r="C260" s="387"/>
      <c r="D260" s="387"/>
      <c r="E260" s="265"/>
      <c r="F260" s="397"/>
    </row>
    <row r="261" spans="1:6" ht="15" customHeight="1">
      <c r="A261" s="419"/>
      <c r="B261" s="434" t="s">
        <v>1334</v>
      </c>
      <c r="C261" s="435" t="s">
        <v>2</v>
      </c>
      <c r="D261" s="387">
        <v>1</v>
      </c>
      <c r="E261" s="264"/>
      <c r="F261" s="412">
        <f t="shared" ref="F261:F264" si="6">D261*E261</f>
        <v>0</v>
      </c>
    </row>
    <row r="262" spans="1:6" ht="15" customHeight="1">
      <c r="A262" s="419"/>
      <c r="B262" s="434" t="s">
        <v>1335</v>
      </c>
      <c r="C262" s="435" t="s">
        <v>2</v>
      </c>
      <c r="D262" s="387">
        <v>1</v>
      </c>
      <c r="E262" s="264"/>
      <c r="F262" s="412">
        <f t="shared" si="6"/>
        <v>0</v>
      </c>
    </row>
    <row r="263" spans="1:6" ht="15" customHeight="1">
      <c r="A263" s="419"/>
      <c r="B263" s="434" t="s">
        <v>1336</v>
      </c>
      <c r="C263" s="435" t="s">
        <v>2</v>
      </c>
      <c r="D263" s="387">
        <v>2</v>
      </c>
      <c r="E263" s="264"/>
      <c r="F263" s="412">
        <f t="shared" si="6"/>
        <v>0</v>
      </c>
    </row>
    <row r="264" spans="1:6" ht="15" customHeight="1">
      <c r="A264" s="419"/>
      <c r="B264" s="434" t="s">
        <v>1337</v>
      </c>
      <c r="C264" s="435" t="s">
        <v>2</v>
      </c>
      <c r="D264" s="387">
        <v>1</v>
      </c>
      <c r="E264" s="264"/>
      <c r="F264" s="412">
        <f t="shared" si="6"/>
        <v>0</v>
      </c>
    </row>
    <row r="265" spans="1:6" ht="15" customHeight="1">
      <c r="A265" s="419"/>
      <c r="B265" s="436" t="s">
        <v>1198</v>
      </c>
      <c r="C265" s="437"/>
      <c r="D265" s="388"/>
      <c r="E265" s="265"/>
      <c r="F265" s="397"/>
    </row>
    <row r="266" spans="1:6" ht="15" customHeight="1">
      <c r="A266" s="419"/>
      <c r="B266" s="438"/>
      <c r="C266" s="439"/>
      <c r="E266" s="265"/>
      <c r="F266" s="397"/>
    </row>
    <row r="267" spans="1:6" ht="15" customHeight="1">
      <c r="A267" s="420">
        <f>A256+1</f>
        <v>10</v>
      </c>
      <c r="B267" s="440" t="s">
        <v>1338</v>
      </c>
      <c r="C267" s="439"/>
      <c r="E267" s="265"/>
      <c r="F267" s="397"/>
    </row>
    <row r="268" spans="1:6" ht="15" customHeight="1">
      <c r="A268" s="419"/>
      <c r="B268" s="440" t="s">
        <v>1339</v>
      </c>
      <c r="C268" s="439"/>
      <c r="E268" s="265"/>
      <c r="F268" s="397"/>
    </row>
    <row r="269" spans="1:6" ht="15" customHeight="1">
      <c r="A269" s="419"/>
      <c r="B269" s="433" t="s">
        <v>1333</v>
      </c>
      <c r="C269" s="439"/>
      <c r="E269" s="265"/>
      <c r="F269" s="397"/>
    </row>
    <row r="270" spans="1:6" ht="15" customHeight="1">
      <c r="A270" s="419"/>
      <c r="B270" s="441" t="s">
        <v>1340</v>
      </c>
      <c r="C270" s="435" t="s">
        <v>2</v>
      </c>
      <c r="D270" s="387">
        <v>5</v>
      </c>
      <c r="E270" s="264"/>
      <c r="F270" s="412">
        <f t="shared" ref="F270" si="7">D270*E270</f>
        <v>0</v>
      </c>
    </row>
    <row r="271" spans="1:6" ht="15" customHeight="1">
      <c r="A271" s="419"/>
      <c r="B271" s="436" t="s">
        <v>1198</v>
      </c>
      <c r="C271" s="437"/>
      <c r="D271" s="388"/>
      <c r="E271" s="264"/>
      <c r="F271" s="393"/>
    </row>
    <row r="272" spans="1:6" ht="15" customHeight="1">
      <c r="A272" s="419"/>
      <c r="B272" s="417"/>
      <c r="D272" s="391"/>
      <c r="E272" s="264"/>
      <c r="F272" s="393"/>
    </row>
    <row r="273" spans="1:10" ht="15" customHeight="1">
      <c r="A273" s="420">
        <f>A267+1</f>
        <v>11</v>
      </c>
      <c r="B273" s="431" t="s">
        <v>1341</v>
      </c>
      <c r="C273" s="387" t="s">
        <v>531</v>
      </c>
      <c r="D273" s="387">
        <v>1</v>
      </c>
      <c r="E273" s="264"/>
      <c r="F273" s="412">
        <f t="shared" ref="F273" si="8">D273*E273</f>
        <v>0</v>
      </c>
    </row>
    <row r="274" spans="1:10" ht="15" customHeight="1">
      <c r="A274" s="419"/>
      <c r="B274" s="417"/>
      <c r="D274" s="391"/>
      <c r="E274" s="265"/>
      <c r="F274" s="397"/>
    </row>
    <row r="275" spans="1:10" ht="15" customHeight="1">
      <c r="A275" s="442"/>
      <c r="B275" s="443"/>
      <c r="C275" s="444"/>
      <c r="D275" s="444"/>
      <c r="E275" s="267"/>
      <c r="F275" s="445"/>
    </row>
    <row r="276" spans="1:10" ht="15" customHeight="1">
      <c r="A276" s="419"/>
      <c r="B276" s="417"/>
      <c r="D276" s="391"/>
      <c r="E276" s="265"/>
      <c r="F276" s="397"/>
    </row>
    <row r="277" spans="1:10" ht="15" customHeight="1">
      <c r="A277" s="423"/>
      <c r="B277" s="409" t="s">
        <v>1342</v>
      </c>
      <c r="C277" s="387"/>
      <c r="D277" s="387"/>
      <c r="E277" s="264"/>
      <c r="F277" s="446">
        <f>SUM(F16:F276)</f>
        <v>0</v>
      </c>
      <c r="G277" s="424"/>
      <c r="H277" s="383"/>
    </row>
    <row r="278" spans="1:10" ht="15" customHeight="1">
      <c r="A278" s="419"/>
      <c r="B278" s="417"/>
      <c r="D278" s="391"/>
      <c r="E278" s="265"/>
      <c r="F278" s="396"/>
    </row>
    <row r="279" spans="1:10" ht="15" customHeight="1">
      <c r="A279" s="419"/>
      <c r="B279" s="417"/>
      <c r="D279" s="391"/>
      <c r="E279" s="265"/>
      <c r="F279" s="397"/>
    </row>
    <row r="280" spans="1:10" ht="15" customHeight="1">
      <c r="A280" s="420" t="s">
        <v>1343</v>
      </c>
      <c r="B280" s="418" t="s">
        <v>1344</v>
      </c>
      <c r="C280" s="387"/>
      <c r="D280" s="391"/>
      <c r="E280" s="265"/>
      <c r="F280" s="397"/>
    </row>
    <row r="281" spans="1:10" ht="15" customHeight="1">
      <c r="A281" s="424"/>
      <c r="B281" s="409"/>
      <c r="C281" s="387"/>
      <c r="D281" s="391"/>
      <c r="E281" s="265"/>
      <c r="F281" s="396"/>
    </row>
    <row r="282" spans="1:10" ht="15" customHeight="1">
      <c r="A282" s="420">
        <v>1</v>
      </c>
      <c r="B282" s="404" t="s">
        <v>1345</v>
      </c>
      <c r="C282" s="387"/>
      <c r="E282" s="265"/>
      <c r="F282" s="397"/>
      <c r="G282" s="419"/>
    </row>
    <row r="283" spans="1:10" ht="15" customHeight="1">
      <c r="A283" s="420"/>
      <c r="B283" s="404" t="s">
        <v>1346</v>
      </c>
      <c r="C283" s="387"/>
      <c r="E283" s="265"/>
      <c r="F283" s="397"/>
      <c r="G283" s="419"/>
    </row>
    <row r="284" spans="1:10" ht="15" customHeight="1">
      <c r="A284" s="420"/>
      <c r="B284" s="404" t="s">
        <v>1347</v>
      </c>
      <c r="C284" s="387"/>
      <c r="E284" s="265"/>
      <c r="F284" s="397"/>
      <c r="G284" s="419"/>
    </row>
    <row r="285" spans="1:10" ht="15" customHeight="1">
      <c r="A285" s="420"/>
      <c r="B285" s="404" t="s">
        <v>1348</v>
      </c>
      <c r="C285" s="387"/>
      <c r="E285" s="265"/>
      <c r="F285" s="397"/>
      <c r="G285" s="419"/>
      <c r="J285" s="447"/>
    </row>
    <row r="286" spans="1:10" ht="15" customHeight="1">
      <c r="A286" s="420"/>
      <c r="B286" s="404" t="s">
        <v>1349</v>
      </c>
      <c r="C286" s="387"/>
      <c r="E286" s="265"/>
      <c r="F286" s="397"/>
      <c r="G286" s="419"/>
      <c r="J286" s="447"/>
    </row>
    <row r="287" spans="1:10" ht="15" customHeight="1">
      <c r="A287" s="420"/>
      <c r="B287" s="404" t="s">
        <v>1350</v>
      </c>
      <c r="C287" s="387"/>
      <c r="E287" s="265"/>
      <c r="F287" s="397"/>
      <c r="G287" s="419"/>
      <c r="J287" s="447"/>
    </row>
    <row r="288" spans="1:10" ht="15" customHeight="1">
      <c r="A288" s="420"/>
      <c r="B288" s="404" t="s">
        <v>1351</v>
      </c>
      <c r="C288" s="387"/>
      <c r="E288" s="265"/>
      <c r="F288" s="397"/>
      <c r="G288" s="419"/>
      <c r="J288" s="447"/>
    </row>
    <row r="289" spans="1:10" ht="15" customHeight="1">
      <c r="A289" s="420"/>
      <c r="B289" s="404" t="s">
        <v>1352</v>
      </c>
      <c r="C289" s="387"/>
      <c r="E289" s="265"/>
      <c r="F289" s="397"/>
      <c r="G289" s="419"/>
      <c r="J289" s="447"/>
    </row>
    <row r="290" spans="1:10" ht="15" customHeight="1">
      <c r="A290" s="420"/>
      <c r="B290" s="404" t="s">
        <v>1353</v>
      </c>
      <c r="C290" s="387"/>
      <c r="E290" s="265"/>
      <c r="F290" s="397"/>
      <c r="G290" s="419"/>
      <c r="J290" s="447"/>
    </row>
    <row r="291" spans="1:10" ht="15" customHeight="1">
      <c r="A291" s="420"/>
      <c r="B291" s="404" t="s">
        <v>1354</v>
      </c>
      <c r="C291" s="387"/>
      <c r="E291" s="265"/>
      <c r="F291" s="397"/>
      <c r="G291" s="419"/>
      <c r="J291" s="448"/>
    </row>
    <row r="292" spans="1:10" ht="15" customHeight="1">
      <c r="A292" s="420"/>
      <c r="B292" s="383" t="s">
        <v>1355</v>
      </c>
      <c r="C292" s="383"/>
      <c r="E292" s="265"/>
      <c r="F292" s="397"/>
      <c r="G292" s="419"/>
      <c r="J292" s="448"/>
    </row>
    <row r="293" spans="1:10" ht="15" customHeight="1">
      <c r="A293" s="420"/>
      <c r="B293" s="421" t="s">
        <v>1356</v>
      </c>
      <c r="C293" s="387" t="s">
        <v>2</v>
      </c>
      <c r="D293" s="387">
        <v>3</v>
      </c>
      <c r="E293" s="264"/>
      <c r="F293" s="412">
        <f t="shared" ref="F293" si="9">D293*E293</f>
        <v>0</v>
      </c>
      <c r="G293" s="419"/>
    </row>
    <row r="294" spans="1:10" ht="15" customHeight="1">
      <c r="A294" s="420"/>
      <c r="B294" s="414" t="s">
        <v>1198</v>
      </c>
      <c r="C294" s="387"/>
      <c r="E294" s="265"/>
      <c r="F294" s="397"/>
      <c r="G294" s="419"/>
    </row>
    <row r="295" spans="1:10" ht="15" customHeight="1">
      <c r="A295" s="423"/>
      <c r="B295" s="416"/>
      <c r="E295" s="265"/>
      <c r="F295" s="397"/>
      <c r="G295" s="419"/>
    </row>
    <row r="296" spans="1:10" ht="15" customHeight="1">
      <c r="A296" s="420">
        <f>A282+1</f>
        <v>2</v>
      </c>
      <c r="B296" s="409" t="s">
        <v>1357</v>
      </c>
      <c r="D296" s="391"/>
      <c r="E296" s="265"/>
      <c r="F296" s="397"/>
      <c r="G296" s="419"/>
    </row>
    <row r="297" spans="1:10" ht="15" customHeight="1">
      <c r="A297" s="420"/>
      <c r="B297" s="409" t="s">
        <v>1358</v>
      </c>
      <c r="D297" s="391"/>
      <c r="E297" s="265"/>
      <c r="F297" s="397"/>
      <c r="G297" s="419"/>
    </row>
    <row r="298" spans="1:10" ht="15" customHeight="1">
      <c r="A298" s="420"/>
      <c r="B298" s="409" t="s">
        <v>1359</v>
      </c>
      <c r="D298" s="391"/>
      <c r="E298" s="265"/>
      <c r="F298" s="397"/>
      <c r="G298" s="419"/>
    </row>
    <row r="299" spans="1:10" ht="15" customHeight="1">
      <c r="A299" s="420"/>
      <c r="B299" s="409" t="s">
        <v>1360</v>
      </c>
      <c r="D299" s="391"/>
      <c r="E299" s="265"/>
      <c r="F299" s="397"/>
      <c r="G299" s="419"/>
    </row>
    <row r="300" spans="1:10" ht="15" customHeight="1">
      <c r="A300" s="420"/>
      <c r="B300" s="409" t="s">
        <v>1361</v>
      </c>
      <c r="D300" s="391"/>
      <c r="E300" s="265"/>
      <c r="F300" s="397"/>
      <c r="G300" s="419"/>
    </row>
    <row r="301" spans="1:10" ht="15" customHeight="1">
      <c r="A301" s="420"/>
      <c r="B301" s="383" t="s">
        <v>1355</v>
      </c>
      <c r="D301" s="391"/>
      <c r="E301" s="265"/>
      <c r="F301" s="397"/>
      <c r="G301" s="419"/>
    </row>
    <row r="302" spans="1:10" ht="15" customHeight="1">
      <c r="A302" s="420"/>
      <c r="B302" s="384" t="s">
        <v>1362</v>
      </c>
      <c r="C302" s="387" t="s">
        <v>2</v>
      </c>
      <c r="D302" s="387">
        <v>1</v>
      </c>
      <c r="E302" s="264"/>
      <c r="F302" s="412">
        <f t="shared" ref="F302:F304" si="10">D302*E302</f>
        <v>0</v>
      </c>
      <c r="G302" s="419"/>
    </row>
    <row r="303" spans="1:10" ht="15" customHeight="1">
      <c r="B303" s="384" t="s">
        <v>1363</v>
      </c>
      <c r="C303" s="387" t="s">
        <v>2</v>
      </c>
      <c r="D303" s="387">
        <v>2</v>
      </c>
      <c r="E303" s="264"/>
      <c r="F303" s="412">
        <f t="shared" si="10"/>
        <v>0</v>
      </c>
      <c r="G303" s="419"/>
    </row>
    <row r="304" spans="1:10" ht="15" customHeight="1">
      <c r="B304" s="384" t="s">
        <v>1364</v>
      </c>
      <c r="C304" s="387" t="s">
        <v>2</v>
      </c>
      <c r="D304" s="387">
        <v>2</v>
      </c>
      <c r="E304" s="264"/>
      <c r="F304" s="412">
        <f t="shared" si="10"/>
        <v>0</v>
      </c>
      <c r="G304" s="419"/>
    </row>
    <row r="305" spans="1:10" ht="15" customHeight="1">
      <c r="A305" s="423"/>
      <c r="B305" s="414" t="s">
        <v>1198</v>
      </c>
      <c r="C305" s="383"/>
      <c r="D305" s="391"/>
      <c r="E305" s="265"/>
      <c r="F305" s="397"/>
      <c r="G305" s="419"/>
    </row>
    <row r="306" spans="1:10" ht="15" customHeight="1">
      <c r="A306" s="423"/>
      <c r="B306" s="417"/>
      <c r="D306" s="391"/>
      <c r="E306" s="265"/>
      <c r="F306" s="397"/>
      <c r="G306" s="419"/>
    </row>
    <row r="307" spans="1:10" ht="15" customHeight="1">
      <c r="A307" s="420">
        <f>A296+1</f>
        <v>3</v>
      </c>
      <c r="B307" s="409" t="s">
        <v>1365</v>
      </c>
      <c r="C307" s="449"/>
      <c r="D307" s="391"/>
      <c r="E307" s="265"/>
      <c r="F307" s="397"/>
      <c r="G307" s="419"/>
    </row>
    <row r="308" spans="1:10" ht="15" customHeight="1">
      <c r="A308" s="423"/>
      <c r="B308" s="450" t="s">
        <v>1366</v>
      </c>
      <c r="C308" s="381"/>
      <c r="D308" s="381"/>
      <c r="E308" s="265"/>
      <c r="F308" s="397"/>
      <c r="G308" s="419"/>
    </row>
    <row r="309" spans="1:10" ht="15" customHeight="1">
      <c r="A309" s="423"/>
      <c r="B309" s="451" t="s">
        <v>1367</v>
      </c>
      <c r="C309" s="435" t="s">
        <v>737</v>
      </c>
      <c r="D309" s="385">
        <v>14</v>
      </c>
      <c r="E309" s="264"/>
      <c r="F309" s="412">
        <f t="shared" ref="F309:F319" si="11">D309*E309</f>
        <v>0</v>
      </c>
      <c r="H309" s="425"/>
    </row>
    <row r="310" spans="1:10" ht="15" customHeight="1">
      <c r="A310" s="423"/>
      <c r="B310" s="451" t="s">
        <v>1368</v>
      </c>
      <c r="C310" s="435" t="s">
        <v>737</v>
      </c>
      <c r="D310" s="385">
        <v>1</v>
      </c>
      <c r="E310" s="264"/>
      <c r="F310" s="412">
        <f t="shared" si="11"/>
        <v>0</v>
      </c>
      <c r="G310" s="419"/>
    </row>
    <row r="311" spans="1:10" ht="15" customHeight="1">
      <c r="A311" s="423"/>
      <c r="B311" s="451" t="s">
        <v>1369</v>
      </c>
      <c r="C311" s="435" t="s">
        <v>737</v>
      </c>
      <c r="D311" s="385">
        <v>23</v>
      </c>
      <c r="E311" s="264"/>
      <c r="F311" s="412">
        <f t="shared" si="11"/>
        <v>0</v>
      </c>
      <c r="G311" s="419"/>
    </row>
    <row r="312" spans="1:10" ht="15" customHeight="1">
      <c r="A312" s="423"/>
      <c r="B312" s="452" t="s">
        <v>1370</v>
      </c>
      <c r="C312" s="435"/>
      <c r="D312" s="391"/>
      <c r="E312" s="264"/>
      <c r="F312" s="397"/>
      <c r="G312" s="419"/>
      <c r="J312" s="425"/>
    </row>
    <row r="313" spans="1:10" ht="15" customHeight="1">
      <c r="A313" s="423"/>
      <c r="B313" s="451" t="s">
        <v>1371</v>
      </c>
      <c r="C313" s="435" t="s">
        <v>2</v>
      </c>
      <c r="D313" s="387">
        <v>3</v>
      </c>
      <c r="E313" s="264"/>
      <c r="F313" s="412">
        <f t="shared" si="11"/>
        <v>0</v>
      </c>
      <c r="G313" s="419"/>
      <c r="J313" s="425"/>
    </row>
    <row r="314" spans="1:10" ht="15" customHeight="1">
      <c r="A314" s="423"/>
      <c r="B314" s="451" t="s">
        <v>1372</v>
      </c>
      <c r="C314" s="435" t="s">
        <v>2</v>
      </c>
      <c r="D314" s="387">
        <v>8</v>
      </c>
      <c r="E314" s="264"/>
      <c r="F314" s="412">
        <f t="shared" si="11"/>
        <v>0</v>
      </c>
      <c r="G314" s="419"/>
      <c r="J314" s="425"/>
    </row>
    <row r="315" spans="1:10" ht="15" customHeight="1">
      <c r="A315" s="423"/>
      <c r="B315" s="452" t="s">
        <v>1373</v>
      </c>
      <c r="C315" s="435"/>
      <c r="D315" s="391"/>
      <c r="E315" s="264"/>
      <c r="F315" s="397"/>
      <c r="G315" s="419"/>
      <c r="J315" s="425"/>
    </row>
    <row r="316" spans="1:10" ht="15" customHeight="1">
      <c r="A316" s="423"/>
      <c r="B316" s="451" t="s">
        <v>1374</v>
      </c>
      <c r="C316" s="435" t="s">
        <v>2</v>
      </c>
      <c r="D316" s="387">
        <v>1</v>
      </c>
      <c r="E316" s="264"/>
      <c r="F316" s="412">
        <f t="shared" si="11"/>
        <v>0</v>
      </c>
      <c r="G316" s="419"/>
      <c r="J316" s="425"/>
    </row>
    <row r="317" spans="1:10" ht="15" customHeight="1">
      <c r="A317" s="423"/>
      <c r="B317" s="451" t="s">
        <v>1372</v>
      </c>
      <c r="C317" s="435" t="s">
        <v>2</v>
      </c>
      <c r="D317" s="387">
        <v>1</v>
      </c>
      <c r="E317" s="264"/>
      <c r="F317" s="412">
        <f t="shared" si="11"/>
        <v>0</v>
      </c>
      <c r="G317" s="419"/>
      <c r="J317" s="425"/>
    </row>
    <row r="318" spans="1:10" ht="15" customHeight="1">
      <c r="A318" s="423"/>
      <c r="B318" s="452" t="s">
        <v>1375</v>
      </c>
      <c r="C318" s="435"/>
      <c r="D318" s="391"/>
      <c r="E318" s="264"/>
      <c r="F318" s="397"/>
      <c r="G318" s="419"/>
      <c r="J318" s="425"/>
    </row>
    <row r="319" spans="1:10" ht="15" customHeight="1">
      <c r="A319" s="423"/>
      <c r="B319" s="451" t="s">
        <v>1376</v>
      </c>
      <c r="C319" s="435" t="s">
        <v>2</v>
      </c>
      <c r="D319" s="387">
        <v>1</v>
      </c>
      <c r="E319" s="264"/>
      <c r="F319" s="412">
        <f t="shared" si="11"/>
        <v>0</v>
      </c>
      <c r="G319" s="419"/>
      <c r="J319" s="425"/>
    </row>
    <row r="320" spans="1:10" ht="15" customHeight="1">
      <c r="A320" s="423"/>
      <c r="B320" s="416"/>
      <c r="D320" s="391"/>
      <c r="E320" s="264"/>
      <c r="F320" s="397"/>
      <c r="G320" s="419"/>
    </row>
    <row r="321" spans="1:12" ht="15" customHeight="1">
      <c r="A321" s="420">
        <f>A307+1</f>
        <v>4</v>
      </c>
      <c r="B321" s="409" t="s">
        <v>1377</v>
      </c>
      <c r="C321" s="383"/>
      <c r="D321" s="391"/>
      <c r="E321" s="265"/>
      <c r="F321" s="397"/>
      <c r="G321" s="419"/>
    </row>
    <row r="322" spans="1:12" ht="15" customHeight="1">
      <c r="A322" s="420"/>
      <c r="B322" s="418" t="s">
        <v>1367</v>
      </c>
      <c r="C322" s="387" t="s">
        <v>2</v>
      </c>
      <c r="D322" s="387">
        <f>2+3</f>
        <v>5</v>
      </c>
      <c r="E322" s="264"/>
      <c r="F322" s="412">
        <f t="shared" ref="F322:F323" si="12">D322*E322</f>
        <v>0</v>
      </c>
      <c r="G322" s="419"/>
    </row>
    <row r="323" spans="1:12" ht="15" customHeight="1">
      <c r="A323" s="420"/>
      <c r="B323" s="418" t="s">
        <v>1369</v>
      </c>
      <c r="C323" s="387" t="s">
        <v>2</v>
      </c>
      <c r="D323" s="387">
        <v>8</v>
      </c>
      <c r="E323" s="264"/>
      <c r="F323" s="412">
        <f t="shared" si="12"/>
        <v>0</v>
      </c>
      <c r="G323" s="419"/>
    </row>
    <row r="324" spans="1:12" ht="15" customHeight="1">
      <c r="A324" s="423"/>
      <c r="B324" s="417"/>
      <c r="D324" s="391"/>
      <c r="E324" s="265"/>
      <c r="F324" s="397"/>
      <c r="G324" s="419"/>
    </row>
    <row r="325" spans="1:12" ht="15" customHeight="1">
      <c r="A325" s="420">
        <f>A321+1</f>
        <v>5</v>
      </c>
      <c r="B325" s="418" t="s">
        <v>1378</v>
      </c>
      <c r="C325" s="387"/>
      <c r="E325" s="265"/>
      <c r="F325" s="397"/>
      <c r="G325" s="419"/>
    </row>
    <row r="326" spans="1:12" ht="15" customHeight="1">
      <c r="A326" s="420"/>
      <c r="B326" s="409" t="s">
        <v>1379</v>
      </c>
      <c r="C326" s="387"/>
      <c r="E326" s="265"/>
      <c r="F326" s="397"/>
      <c r="G326" s="419"/>
    </row>
    <row r="327" spans="1:12" ht="15" customHeight="1">
      <c r="A327" s="420"/>
      <c r="B327" s="409" t="s">
        <v>1380</v>
      </c>
      <c r="C327" s="387"/>
      <c r="E327" s="265"/>
      <c r="F327" s="397"/>
      <c r="G327" s="419"/>
      <c r="K327" s="425"/>
    </row>
    <row r="328" spans="1:12" ht="15" customHeight="1">
      <c r="A328" s="420"/>
      <c r="B328" s="383" t="s">
        <v>1381</v>
      </c>
      <c r="C328" s="387" t="s">
        <v>1382</v>
      </c>
      <c r="D328" s="385">
        <f>SUM(D309:D311)</f>
        <v>38</v>
      </c>
      <c r="E328" s="264"/>
      <c r="F328" s="412">
        <f t="shared" ref="F328" si="13">D328*E328</f>
        <v>0</v>
      </c>
      <c r="G328" s="419"/>
    </row>
    <row r="329" spans="1:12" ht="15" customHeight="1">
      <c r="A329" s="420"/>
      <c r="B329" s="411" t="s">
        <v>1198</v>
      </c>
      <c r="C329" s="387"/>
      <c r="E329" s="265"/>
      <c r="F329" s="397"/>
      <c r="G329" s="419"/>
      <c r="L329" s="383"/>
    </row>
    <row r="330" spans="1:12" ht="15" customHeight="1">
      <c r="A330" s="423"/>
      <c r="B330" s="432"/>
      <c r="D330" s="391"/>
      <c r="E330" s="265"/>
      <c r="F330" s="397"/>
      <c r="G330" s="419"/>
      <c r="L330" s="383"/>
    </row>
    <row r="331" spans="1:12" ht="15" customHeight="1">
      <c r="A331" s="420">
        <f>A325+1</f>
        <v>6</v>
      </c>
      <c r="B331" s="409" t="s">
        <v>1383</v>
      </c>
      <c r="C331" s="387"/>
      <c r="D331" s="391"/>
      <c r="E331" s="265"/>
      <c r="F331" s="397"/>
      <c r="G331" s="419"/>
      <c r="L331" s="429"/>
    </row>
    <row r="332" spans="1:12" ht="15" customHeight="1">
      <c r="A332" s="423"/>
      <c r="B332" s="409" t="s">
        <v>1384</v>
      </c>
      <c r="C332" s="387"/>
      <c r="D332" s="391"/>
      <c r="E332" s="265"/>
      <c r="F332" s="397"/>
      <c r="G332" s="419"/>
      <c r="L332" s="383"/>
    </row>
    <row r="333" spans="1:12" ht="15" customHeight="1">
      <c r="A333" s="423"/>
      <c r="B333" s="409" t="s">
        <v>1385</v>
      </c>
      <c r="C333" s="387"/>
      <c r="D333" s="391"/>
      <c r="E333" s="265"/>
      <c r="F333" s="397"/>
      <c r="G333" s="419"/>
      <c r="L333" s="383"/>
    </row>
    <row r="334" spans="1:12" ht="15" customHeight="1">
      <c r="A334" s="423"/>
      <c r="B334" s="409" t="s">
        <v>1386</v>
      </c>
      <c r="C334" s="387"/>
      <c r="D334" s="391"/>
      <c r="E334" s="265"/>
      <c r="F334" s="397"/>
      <c r="G334" s="419"/>
      <c r="L334" s="383"/>
    </row>
    <row r="335" spans="1:12" ht="15" customHeight="1">
      <c r="A335" s="423"/>
      <c r="B335" s="383" t="s">
        <v>1355</v>
      </c>
      <c r="D335" s="391"/>
      <c r="E335" s="265"/>
      <c r="F335" s="397"/>
      <c r="G335" s="419"/>
      <c r="L335" s="383"/>
    </row>
    <row r="336" spans="1:12" ht="15" customHeight="1">
      <c r="A336" s="423"/>
      <c r="B336" s="418" t="s">
        <v>1387</v>
      </c>
      <c r="C336" s="387" t="s">
        <v>2</v>
      </c>
      <c r="D336" s="387">
        <v>7</v>
      </c>
      <c r="E336" s="264"/>
      <c r="F336" s="412">
        <f t="shared" ref="F336" si="14">D336*E336</f>
        <v>0</v>
      </c>
      <c r="G336" s="419"/>
      <c r="L336" s="383"/>
    </row>
    <row r="337" spans="1:12" ht="15" customHeight="1">
      <c r="A337" s="423"/>
      <c r="B337" s="411" t="s">
        <v>1198</v>
      </c>
      <c r="D337" s="391"/>
      <c r="E337" s="265"/>
      <c r="F337" s="397"/>
      <c r="G337" s="419"/>
      <c r="L337" s="383"/>
    </row>
    <row r="338" spans="1:12" ht="15" customHeight="1">
      <c r="A338" s="423"/>
      <c r="B338" s="432"/>
      <c r="D338" s="391"/>
      <c r="E338" s="265"/>
      <c r="F338" s="397"/>
      <c r="G338" s="419"/>
      <c r="L338" s="383"/>
    </row>
    <row r="339" spans="1:12" ht="15" customHeight="1">
      <c r="A339" s="420">
        <f>A331+1</f>
        <v>7</v>
      </c>
      <c r="B339" s="409" t="s">
        <v>1388</v>
      </c>
      <c r="C339" s="387"/>
      <c r="D339" s="391"/>
      <c r="E339" s="265"/>
      <c r="F339" s="397"/>
      <c r="G339" s="419"/>
      <c r="L339" s="383"/>
    </row>
    <row r="340" spans="1:12" ht="15" customHeight="1">
      <c r="A340" s="423"/>
      <c r="B340" s="404" t="s">
        <v>1389</v>
      </c>
      <c r="C340" s="387"/>
      <c r="D340" s="391"/>
      <c r="E340" s="265"/>
      <c r="F340" s="397"/>
      <c r="G340" s="419"/>
      <c r="L340" s="383"/>
    </row>
    <row r="341" spans="1:12" ht="15" customHeight="1">
      <c r="A341" s="423"/>
      <c r="B341" s="404" t="s">
        <v>1390</v>
      </c>
      <c r="C341" s="387"/>
      <c r="D341" s="391"/>
      <c r="E341" s="265"/>
      <c r="F341" s="397"/>
      <c r="G341" s="419"/>
      <c r="L341" s="383"/>
    </row>
    <row r="342" spans="1:12" ht="15" customHeight="1">
      <c r="A342" s="423"/>
      <c r="B342" s="409" t="s">
        <v>1391</v>
      </c>
      <c r="C342" s="387"/>
      <c r="D342" s="391"/>
      <c r="E342" s="265"/>
      <c r="F342" s="397"/>
      <c r="G342" s="419"/>
      <c r="L342" s="383"/>
    </row>
    <row r="343" spans="1:12" ht="15" customHeight="1">
      <c r="A343" s="423"/>
      <c r="B343" s="383" t="s">
        <v>1355</v>
      </c>
      <c r="C343" s="387"/>
      <c r="D343" s="391"/>
      <c r="E343" s="265"/>
      <c r="F343" s="397"/>
      <c r="G343" s="419"/>
      <c r="L343" s="383"/>
    </row>
    <row r="344" spans="1:12" ht="15" customHeight="1">
      <c r="A344" s="423"/>
      <c r="B344" s="418" t="s">
        <v>1392</v>
      </c>
      <c r="C344" s="387" t="s">
        <v>2</v>
      </c>
      <c r="D344" s="387">
        <v>3</v>
      </c>
      <c r="E344" s="264"/>
      <c r="F344" s="412">
        <f t="shared" ref="F344" si="15">D344*E344</f>
        <v>0</v>
      </c>
      <c r="G344" s="419"/>
      <c r="L344" s="384"/>
    </row>
    <row r="345" spans="1:12" ht="15" customHeight="1">
      <c r="A345" s="423"/>
      <c r="B345" s="411" t="s">
        <v>1198</v>
      </c>
      <c r="C345" s="387"/>
      <c r="D345" s="391"/>
      <c r="E345" s="265"/>
      <c r="F345" s="397"/>
      <c r="G345" s="419"/>
    </row>
    <row r="346" spans="1:12" ht="15" customHeight="1">
      <c r="A346" s="423"/>
      <c r="B346" s="430"/>
      <c r="D346" s="391"/>
      <c r="E346" s="265"/>
      <c r="F346" s="397"/>
      <c r="G346" s="419"/>
    </row>
    <row r="347" spans="1:12" ht="15" customHeight="1">
      <c r="A347" s="420">
        <f>A339+1</f>
        <v>8</v>
      </c>
      <c r="B347" s="404" t="s">
        <v>1393</v>
      </c>
      <c r="D347" s="391"/>
      <c r="E347" s="265"/>
      <c r="F347" s="397"/>
      <c r="G347" s="419"/>
    </row>
    <row r="348" spans="1:12" ht="15" customHeight="1">
      <c r="A348" s="423"/>
      <c r="B348" s="404" t="s">
        <v>1394</v>
      </c>
      <c r="D348" s="391"/>
      <c r="E348" s="265"/>
      <c r="F348" s="397"/>
      <c r="G348" s="419"/>
    </row>
    <row r="349" spans="1:12" ht="15" customHeight="1">
      <c r="A349" s="423"/>
      <c r="B349" s="404" t="s">
        <v>1395</v>
      </c>
      <c r="D349" s="391"/>
      <c r="E349" s="265"/>
      <c r="F349" s="397"/>
      <c r="G349" s="419"/>
    </row>
    <row r="350" spans="1:12" ht="15" customHeight="1">
      <c r="A350" s="423"/>
      <c r="B350" s="404" t="s">
        <v>1396</v>
      </c>
      <c r="D350" s="391"/>
      <c r="E350" s="265"/>
      <c r="F350" s="397"/>
      <c r="G350" s="419"/>
    </row>
    <row r="351" spans="1:12" ht="15" customHeight="1">
      <c r="A351" s="423"/>
      <c r="B351" s="404" t="s">
        <v>1397</v>
      </c>
      <c r="D351" s="391"/>
      <c r="E351" s="265"/>
      <c r="F351" s="397"/>
      <c r="G351" s="419"/>
    </row>
    <row r="352" spans="1:12" ht="15" customHeight="1">
      <c r="A352" s="423"/>
      <c r="B352" s="404" t="s">
        <v>1398</v>
      </c>
      <c r="D352" s="391"/>
      <c r="E352" s="265"/>
      <c r="F352" s="397"/>
      <c r="G352" s="419"/>
    </row>
    <row r="353" spans="1:12" ht="15" customHeight="1">
      <c r="A353" s="423"/>
      <c r="B353" s="404" t="s">
        <v>1399</v>
      </c>
      <c r="D353" s="391"/>
      <c r="E353" s="265"/>
      <c r="F353" s="397"/>
      <c r="G353" s="419"/>
    </row>
    <row r="354" spans="1:12" ht="15" customHeight="1">
      <c r="A354" s="423"/>
      <c r="B354" s="404" t="s">
        <v>1400</v>
      </c>
      <c r="D354" s="391"/>
      <c r="E354" s="265"/>
      <c r="F354" s="397"/>
      <c r="G354" s="419"/>
    </row>
    <row r="355" spans="1:12" ht="15" customHeight="1">
      <c r="A355" s="423"/>
      <c r="B355" s="404" t="s">
        <v>1401</v>
      </c>
      <c r="D355" s="391"/>
      <c r="E355" s="265"/>
      <c r="F355" s="397"/>
      <c r="G355" s="419"/>
    </row>
    <row r="356" spans="1:12" ht="15" customHeight="1">
      <c r="A356" s="423"/>
      <c r="B356" s="404" t="s">
        <v>1402</v>
      </c>
      <c r="D356" s="391"/>
      <c r="E356" s="265"/>
      <c r="F356" s="397"/>
      <c r="G356" s="419"/>
    </row>
    <row r="357" spans="1:12" ht="17.25">
      <c r="A357" s="423"/>
      <c r="B357" s="404" t="s">
        <v>1403</v>
      </c>
      <c r="D357" s="391"/>
      <c r="E357" s="265"/>
      <c r="F357" s="397"/>
      <c r="G357" s="419"/>
    </row>
    <row r="358" spans="1:12" ht="15" customHeight="1">
      <c r="A358" s="423"/>
      <c r="B358" s="404" t="s">
        <v>1404</v>
      </c>
      <c r="D358" s="391"/>
      <c r="E358" s="265"/>
      <c r="F358" s="397"/>
      <c r="G358" s="419"/>
    </row>
    <row r="359" spans="1:12" ht="15" customHeight="1">
      <c r="A359" s="423"/>
      <c r="B359" s="404" t="s">
        <v>1405</v>
      </c>
      <c r="C359" s="381"/>
      <c r="D359" s="391"/>
      <c r="E359" s="265"/>
      <c r="F359" s="397"/>
      <c r="G359" s="419"/>
    </row>
    <row r="360" spans="1:12" ht="15" customHeight="1">
      <c r="A360" s="423"/>
      <c r="B360" s="404" t="s">
        <v>1406</v>
      </c>
      <c r="C360" s="381"/>
      <c r="D360" s="391"/>
      <c r="E360" s="265"/>
      <c r="F360" s="397"/>
      <c r="G360" s="419"/>
      <c r="L360" s="384"/>
    </row>
    <row r="361" spans="1:12" ht="15" customHeight="1">
      <c r="A361" s="423"/>
      <c r="B361" s="404" t="s">
        <v>1407</v>
      </c>
      <c r="C361" s="381"/>
      <c r="D361" s="391"/>
      <c r="E361" s="265"/>
      <c r="F361" s="397"/>
      <c r="G361" s="419"/>
      <c r="L361" s="384"/>
    </row>
    <row r="362" spans="1:12" ht="15" customHeight="1">
      <c r="A362" s="423"/>
      <c r="B362" s="404" t="s">
        <v>1408</v>
      </c>
      <c r="C362" s="381"/>
      <c r="D362" s="391"/>
      <c r="E362" s="265"/>
      <c r="F362" s="397"/>
      <c r="G362" s="419"/>
      <c r="L362" s="384"/>
    </row>
    <row r="363" spans="1:12" ht="15" customHeight="1">
      <c r="A363" s="423"/>
      <c r="B363" s="404" t="s">
        <v>1409</v>
      </c>
      <c r="C363" s="381"/>
      <c r="D363" s="391"/>
      <c r="E363" s="265"/>
      <c r="F363" s="397"/>
      <c r="G363" s="419"/>
      <c r="L363" s="384"/>
    </row>
    <row r="364" spans="1:12" ht="15" customHeight="1">
      <c r="A364" s="423"/>
      <c r="B364" s="404" t="s">
        <v>1410</v>
      </c>
      <c r="C364" s="381"/>
      <c r="D364" s="391"/>
      <c r="E364" s="265"/>
      <c r="F364" s="397"/>
      <c r="G364" s="419"/>
      <c r="L364" s="384"/>
    </row>
    <row r="365" spans="1:12" ht="15" customHeight="1">
      <c r="A365" s="423"/>
      <c r="B365" s="404" t="s">
        <v>1411</v>
      </c>
      <c r="C365" s="381"/>
      <c r="D365" s="391"/>
      <c r="E365" s="265"/>
      <c r="F365" s="397"/>
      <c r="G365" s="419"/>
      <c r="L365" s="384"/>
    </row>
    <row r="366" spans="1:12" ht="15" customHeight="1">
      <c r="A366" s="423"/>
      <c r="B366" s="383" t="s">
        <v>1412</v>
      </c>
      <c r="C366" s="387" t="s">
        <v>2</v>
      </c>
      <c r="D366" s="387">
        <v>1</v>
      </c>
      <c r="E366" s="264"/>
      <c r="F366" s="412">
        <f t="shared" ref="F366" si="16">D366*E366</f>
        <v>0</v>
      </c>
      <c r="G366" s="419"/>
    </row>
    <row r="367" spans="1:12" ht="15" customHeight="1">
      <c r="A367" s="423"/>
      <c r="B367" s="411" t="s">
        <v>1198</v>
      </c>
      <c r="D367" s="391"/>
      <c r="E367" s="265"/>
      <c r="F367" s="397"/>
      <c r="G367" s="419"/>
    </row>
    <row r="368" spans="1:12" ht="15" customHeight="1">
      <c r="A368" s="423"/>
      <c r="B368" s="411"/>
      <c r="D368" s="391"/>
      <c r="E368" s="265"/>
      <c r="F368" s="397"/>
      <c r="G368" s="419"/>
    </row>
    <row r="369" spans="1:12" ht="15" customHeight="1">
      <c r="A369" s="420">
        <f>A347+1</f>
        <v>9</v>
      </c>
      <c r="B369" s="404" t="s">
        <v>1413</v>
      </c>
      <c r="D369" s="391"/>
      <c r="E369" s="265"/>
      <c r="F369" s="397"/>
      <c r="G369" s="419"/>
      <c r="K369" s="426"/>
      <c r="L369" s="387"/>
    </row>
    <row r="370" spans="1:12" ht="15" customHeight="1">
      <c r="A370" s="423"/>
      <c r="B370" s="404" t="s">
        <v>1414</v>
      </c>
      <c r="D370" s="391"/>
      <c r="E370" s="265"/>
      <c r="F370" s="397"/>
      <c r="G370" s="419"/>
      <c r="K370" s="409"/>
      <c r="L370" s="387"/>
    </row>
    <row r="371" spans="1:12" ht="15" customHeight="1">
      <c r="A371" s="423"/>
      <c r="B371" s="404" t="s">
        <v>1415</v>
      </c>
      <c r="D371" s="391"/>
      <c r="E371" s="265"/>
      <c r="F371" s="397"/>
      <c r="G371" s="419"/>
      <c r="K371" s="409"/>
    </row>
    <row r="372" spans="1:12" ht="15" customHeight="1">
      <c r="A372" s="423"/>
      <c r="B372" s="406" t="s">
        <v>1416</v>
      </c>
      <c r="D372" s="391"/>
      <c r="E372" s="265"/>
      <c r="F372" s="397"/>
      <c r="G372" s="419"/>
      <c r="K372" s="409"/>
      <c r="L372" s="387"/>
    </row>
    <row r="373" spans="1:12" ht="15" customHeight="1">
      <c r="A373" s="423"/>
      <c r="B373" s="404" t="s">
        <v>1417</v>
      </c>
      <c r="D373" s="391"/>
      <c r="E373" s="265"/>
      <c r="F373" s="397"/>
      <c r="G373" s="419"/>
      <c r="K373" s="409"/>
    </row>
    <row r="374" spans="1:12" ht="15" customHeight="1">
      <c r="A374" s="423"/>
      <c r="B374" s="404" t="s">
        <v>1418</v>
      </c>
      <c r="D374" s="391"/>
      <c r="E374" s="265"/>
      <c r="F374" s="397"/>
      <c r="G374" s="453"/>
      <c r="K374" s="418"/>
      <c r="L374" s="387"/>
    </row>
    <row r="375" spans="1:12" ht="15" customHeight="1">
      <c r="A375" s="423"/>
      <c r="B375" s="404" t="s">
        <v>1419</v>
      </c>
      <c r="D375" s="391"/>
      <c r="E375" s="265"/>
      <c r="F375" s="397"/>
      <c r="G375" s="419"/>
    </row>
    <row r="376" spans="1:12" ht="15" customHeight="1">
      <c r="A376" s="423"/>
      <c r="B376" s="404" t="s">
        <v>1420</v>
      </c>
      <c r="D376" s="391"/>
      <c r="E376" s="265"/>
      <c r="F376" s="397"/>
      <c r="G376" s="419"/>
    </row>
    <row r="377" spans="1:12" ht="15" customHeight="1">
      <c r="A377" s="423"/>
      <c r="B377" s="404" t="s">
        <v>1421</v>
      </c>
      <c r="D377" s="391"/>
      <c r="E377" s="265"/>
      <c r="F377" s="397"/>
      <c r="G377" s="419"/>
    </row>
    <row r="378" spans="1:12" ht="15" customHeight="1">
      <c r="A378" s="423"/>
      <c r="B378" s="404" t="s">
        <v>1422</v>
      </c>
      <c r="C378" s="387" t="s">
        <v>2</v>
      </c>
      <c r="D378" s="387">
        <v>1</v>
      </c>
      <c r="E378" s="264"/>
      <c r="F378" s="412">
        <f t="shared" ref="F378" si="17">D378*E378</f>
        <v>0</v>
      </c>
      <c r="G378" s="419"/>
    </row>
    <row r="379" spans="1:12" ht="15" customHeight="1">
      <c r="A379" s="423"/>
      <c r="B379" s="411" t="s">
        <v>1198</v>
      </c>
      <c r="D379" s="391"/>
      <c r="E379" s="265"/>
      <c r="F379" s="397"/>
      <c r="G379" s="419"/>
    </row>
    <row r="380" spans="1:12" ht="15" customHeight="1">
      <c r="A380" s="423"/>
      <c r="B380" s="411"/>
      <c r="D380" s="391"/>
      <c r="E380" s="265"/>
      <c r="F380" s="397"/>
      <c r="G380" s="419"/>
    </row>
    <row r="381" spans="1:12" ht="15" customHeight="1">
      <c r="A381" s="420">
        <f>A369+1</f>
        <v>10</v>
      </c>
      <c r="B381" s="426" t="s">
        <v>1303</v>
      </c>
      <c r="D381" s="391"/>
      <c r="E381" s="265"/>
      <c r="F381" s="397"/>
      <c r="G381" s="419"/>
    </row>
    <row r="382" spans="1:12" ht="15" customHeight="1">
      <c r="A382" s="423"/>
      <c r="B382" s="409" t="s">
        <v>1304</v>
      </c>
      <c r="D382" s="391"/>
      <c r="E382" s="265"/>
      <c r="F382" s="397"/>
      <c r="G382" s="419"/>
    </row>
    <row r="383" spans="1:12" ht="15" customHeight="1">
      <c r="A383" s="423"/>
      <c r="B383" s="409" t="s">
        <v>1305</v>
      </c>
      <c r="D383" s="391"/>
      <c r="E383" s="265"/>
      <c r="F383" s="397"/>
      <c r="G383" s="419"/>
    </row>
    <row r="384" spans="1:12" ht="15" customHeight="1">
      <c r="A384" s="423"/>
      <c r="B384" s="409" t="s">
        <v>1306</v>
      </c>
      <c r="D384" s="391"/>
      <c r="E384" s="265"/>
      <c r="F384" s="397"/>
      <c r="G384" s="419"/>
    </row>
    <row r="385" spans="1:12" ht="15" customHeight="1">
      <c r="A385" s="423"/>
      <c r="B385" s="409" t="s">
        <v>1307</v>
      </c>
      <c r="D385" s="391"/>
      <c r="E385" s="265"/>
      <c r="F385" s="397"/>
      <c r="G385" s="419"/>
    </row>
    <row r="386" spans="1:12" ht="15" customHeight="1">
      <c r="A386" s="423"/>
      <c r="B386" s="418" t="s">
        <v>1423</v>
      </c>
      <c r="C386" s="387" t="s">
        <v>737</v>
      </c>
      <c r="D386" s="387">
        <v>2</v>
      </c>
      <c r="E386" s="264"/>
      <c r="F386" s="412">
        <f t="shared" ref="F386" si="18">D386*E386</f>
        <v>0</v>
      </c>
      <c r="G386" s="419"/>
    </row>
    <row r="387" spans="1:12" ht="15" customHeight="1">
      <c r="A387" s="423"/>
      <c r="B387" s="381"/>
      <c r="C387" s="381"/>
      <c r="D387" s="391"/>
      <c r="E387" s="265"/>
      <c r="F387" s="397"/>
      <c r="G387" s="419"/>
      <c r="L387" s="383"/>
    </row>
    <row r="388" spans="1:12" ht="15" customHeight="1">
      <c r="A388" s="420">
        <f>A381+1</f>
        <v>11</v>
      </c>
      <c r="B388" s="454" t="s">
        <v>1424</v>
      </c>
      <c r="C388" s="387"/>
      <c r="D388" s="387"/>
      <c r="E388" s="265"/>
      <c r="F388" s="397"/>
      <c r="G388" s="419"/>
      <c r="L388" s="383"/>
    </row>
    <row r="389" spans="1:12" ht="15" customHeight="1">
      <c r="A389" s="420"/>
      <c r="B389" s="454" t="s">
        <v>1425</v>
      </c>
      <c r="C389" s="435" t="s">
        <v>531</v>
      </c>
      <c r="D389" s="387">
        <v>1</v>
      </c>
      <c r="E389" s="264"/>
      <c r="F389" s="412">
        <f t="shared" ref="F389" si="19">D389*E389</f>
        <v>0</v>
      </c>
      <c r="G389" s="419"/>
      <c r="L389" s="383"/>
    </row>
    <row r="390" spans="1:12" ht="15" customHeight="1">
      <c r="A390" s="423"/>
      <c r="B390" s="455"/>
      <c r="C390" s="449"/>
      <c r="D390" s="391"/>
      <c r="E390" s="264"/>
      <c r="F390" s="392"/>
      <c r="L390" s="456"/>
    </row>
    <row r="391" spans="1:12" ht="15" customHeight="1">
      <c r="A391" s="420">
        <f>A388+1</f>
        <v>12</v>
      </c>
      <c r="B391" s="409" t="s">
        <v>1426</v>
      </c>
      <c r="C391" s="387"/>
      <c r="D391" s="391"/>
      <c r="E391" s="264"/>
      <c r="F391" s="392"/>
      <c r="L391" s="409"/>
    </row>
    <row r="392" spans="1:12" ht="15" customHeight="1">
      <c r="A392" s="420"/>
      <c r="B392" s="409" t="s">
        <v>1427</v>
      </c>
      <c r="C392" s="387"/>
      <c r="D392" s="391"/>
      <c r="E392" s="264"/>
      <c r="F392" s="392"/>
      <c r="L392" s="409"/>
    </row>
    <row r="393" spans="1:12" ht="15" customHeight="1">
      <c r="A393" s="420"/>
      <c r="B393" s="409" t="s">
        <v>1428</v>
      </c>
      <c r="C393" s="387"/>
      <c r="D393" s="391"/>
      <c r="E393" s="264"/>
      <c r="F393" s="392"/>
      <c r="L393" s="404"/>
    </row>
    <row r="394" spans="1:12" ht="15" customHeight="1">
      <c r="A394" s="420"/>
      <c r="B394" s="409" t="s">
        <v>1429</v>
      </c>
      <c r="C394" s="387" t="s">
        <v>2</v>
      </c>
      <c r="D394" s="387">
        <v>1</v>
      </c>
      <c r="E394" s="264"/>
      <c r="F394" s="412">
        <f t="shared" ref="F394:F396" si="20">D394*E394</f>
        <v>0</v>
      </c>
      <c r="L394" s="456"/>
    </row>
    <row r="395" spans="1:12" ht="15" customHeight="1">
      <c r="A395" s="420"/>
      <c r="B395" s="409" t="s">
        <v>1430</v>
      </c>
      <c r="C395" s="387" t="s">
        <v>2</v>
      </c>
      <c r="D395" s="387">
        <v>2</v>
      </c>
      <c r="E395" s="264"/>
      <c r="F395" s="412">
        <f t="shared" si="20"/>
        <v>0</v>
      </c>
      <c r="L395" s="456"/>
    </row>
    <row r="396" spans="1:12" ht="15" customHeight="1">
      <c r="A396" s="420"/>
      <c r="B396" s="409" t="s">
        <v>1431</v>
      </c>
      <c r="C396" s="387" t="s">
        <v>2</v>
      </c>
      <c r="D396" s="387">
        <v>2</v>
      </c>
      <c r="E396" s="264"/>
      <c r="F396" s="412">
        <f t="shared" si="20"/>
        <v>0</v>
      </c>
      <c r="L396" s="404"/>
    </row>
    <row r="397" spans="1:12" ht="15" customHeight="1">
      <c r="A397" s="419"/>
      <c r="B397" s="417"/>
      <c r="D397" s="391"/>
      <c r="E397" s="396"/>
      <c r="F397" s="397"/>
      <c r="L397" s="383"/>
    </row>
    <row r="398" spans="1:12" ht="15" customHeight="1">
      <c r="A398" s="442"/>
      <c r="B398" s="443"/>
      <c r="C398" s="444"/>
      <c r="D398" s="444"/>
      <c r="E398" s="445"/>
      <c r="F398" s="445"/>
      <c r="L398" s="384"/>
    </row>
    <row r="399" spans="1:12" ht="15" customHeight="1">
      <c r="A399" s="419"/>
      <c r="B399" s="417"/>
      <c r="D399" s="391"/>
      <c r="E399" s="396"/>
      <c r="F399" s="397"/>
    </row>
    <row r="400" spans="1:12" ht="15" customHeight="1">
      <c r="A400" s="423"/>
      <c r="B400" s="409" t="s">
        <v>1342</v>
      </c>
      <c r="C400" s="387"/>
      <c r="D400" s="387"/>
      <c r="E400" s="392"/>
      <c r="F400" s="446">
        <f>SUM(F293:F399)</f>
        <v>0</v>
      </c>
    </row>
    <row r="401" spans="1:11" ht="15" customHeight="1">
      <c r="A401" s="423"/>
      <c r="B401" s="417"/>
      <c r="D401" s="391"/>
      <c r="E401" s="396"/>
      <c r="F401" s="397"/>
    </row>
    <row r="402" spans="1:11" ht="15" customHeight="1">
      <c r="B402" s="417"/>
      <c r="D402" s="391"/>
      <c r="E402" s="396"/>
      <c r="F402" s="457"/>
    </row>
    <row r="403" spans="1:11" ht="15" customHeight="1">
      <c r="A403" s="458"/>
      <c r="B403" s="459" t="s">
        <v>1432</v>
      </c>
      <c r="C403" s="460"/>
      <c r="D403" s="460"/>
      <c r="E403" s="461"/>
      <c r="F403" s="462"/>
    </row>
    <row r="404" spans="1:11" ht="15" customHeight="1">
      <c r="A404" s="420"/>
      <c r="B404" s="409"/>
      <c r="C404" s="387"/>
      <c r="D404" s="387"/>
      <c r="E404" s="392"/>
      <c r="F404" s="393"/>
    </row>
    <row r="405" spans="1:11" ht="15" customHeight="1">
      <c r="A405" s="420" t="str">
        <f>A17</f>
        <v>A.</v>
      </c>
      <c r="B405" s="384" t="str">
        <f>B17</f>
        <v>GRIJANJE I HLAĐENJE</v>
      </c>
      <c r="C405" s="387"/>
      <c r="D405" s="387"/>
      <c r="E405" s="392"/>
      <c r="F405" s="446">
        <f>F277</f>
        <v>0</v>
      </c>
    </row>
    <row r="406" spans="1:11" ht="15" customHeight="1">
      <c r="A406" s="420"/>
      <c r="B406" s="409"/>
      <c r="C406" s="387"/>
      <c r="D406" s="387"/>
      <c r="E406" s="392"/>
    </row>
    <row r="407" spans="1:11" ht="15" customHeight="1">
      <c r="A407" s="420" t="str">
        <f>A280</f>
        <v>B.</v>
      </c>
      <c r="B407" s="418" t="str">
        <f>B280</f>
        <v>VENTILACIJA</v>
      </c>
      <c r="C407" s="387"/>
      <c r="D407" s="387"/>
      <c r="E407" s="392"/>
      <c r="F407" s="463">
        <f>F400</f>
        <v>0</v>
      </c>
    </row>
    <row r="408" spans="1:11">
      <c r="A408" s="385"/>
      <c r="B408" s="386"/>
      <c r="C408" s="383"/>
      <c r="D408" s="383"/>
      <c r="E408" s="383"/>
      <c r="F408" s="393"/>
      <c r="J408" s="428"/>
      <c r="K408" s="428"/>
    </row>
    <row r="409" spans="1:11">
      <c r="A409" s="464"/>
      <c r="B409" s="465"/>
      <c r="C409" s="466"/>
      <c r="D409" s="467"/>
      <c r="E409" s="467"/>
      <c r="F409" s="468"/>
      <c r="J409" s="428"/>
      <c r="K409" s="428"/>
    </row>
    <row r="410" spans="1:11">
      <c r="A410" s="385"/>
      <c r="B410" s="383"/>
      <c r="C410" s="663" t="s">
        <v>1433</v>
      </c>
      <c r="D410" s="663"/>
      <c r="E410" s="388"/>
      <c r="F410" s="446">
        <f>SUM(F405:F408)</f>
        <v>0</v>
      </c>
      <c r="J410" s="428"/>
      <c r="K410" s="428"/>
    </row>
    <row r="411" spans="1:11">
      <c r="A411" s="385"/>
      <c r="B411" s="383"/>
      <c r="C411" s="469"/>
      <c r="D411" s="469"/>
      <c r="E411" s="470"/>
      <c r="F411" s="384"/>
      <c r="J411" s="428"/>
    </row>
    <row r="412" spans="1:11">
      <c r="A412" s="385"/>
      <c r="B412" s="383"/>
      <c r="C412" s="663" t="s">
        <v>1434</v>
      </c>
      <c r="D412" s="663"/>
      <c r="E412" s="388"/>
      <c r="F412" s="446">
        <f>F410*0.25</f>
        <v>0</v>
      </c>
      <c r="J412" s="428"/>
    </row>
    <row r="413" spans="1:11">
      <c r="A413" s="471"/>
      <c r="B413" s="431"/>
      <c r="C413" s="472"/>
      <c r="D413" s="473"/>
      <c r="E413" s="388"/>
      <c r="F413" s="389"/>
      <c r="J413" s="428"/>
    </row>
    <row r="414" spans="1:11">
      <c r="A414" s="464"/>
      <c r="B414" s="465"/>
      <c r="C414" s="474"/>
      <c r="D414" s="475"/>
      <c r="E414" s="467"/>
      <c r="F414" s="468"/>
      <c r="J414" s="428"/>
    </row>
    <row r="415" spans="1:11">
      <c r="A415" s="385"/>
      <c r="B415" s="383"/>
      <c r="C415" s="659" t="s">
        <v>1435</v>
      </c>
      <c r="D415" s="659"/>
      <c r="E415" s="476"/>
      <c r="F415" s="446">
        <f>SUM(F410:F414)</f>
        <v>0</v>
      </c>
      <c r="J415" s="428"/>
    </row>
    <row r="416" spans="1:11">
      <c r="A416" s="381"/>
      <c r="B416" s="381"/>
      <c r="C416" s="381"/>
      <c r="D416" s="381"/>
      <c r="E416" s="381"/>
      <c r="F416" s="395"/>
    </row>
    <row r="417" spans="1:7">
      <c r="A417" s="381"/>
      <c r="B417" s="381"/>
      <c r="C417" s="381"/>
      <c r="D417" s="381"/>
      <c r="E417" s="381"/>
      <c r="F417" s="395"/>
    </row>
    <row r="418" spans="1:7">
      <c r="A418" s="381"/>
      <c r="B418" s="381"/>
      <c r="C418" s="381"/>
      <c r="D418" s="381"/>
      <c r="E418" s="381"/>
      <c r="F418" s="395"/>
    </row>
    <row r="419" spans="1:7">
      <c r="A419" s="419"/>
      <c r="B419" s="477"/>
      <c r="E419" s="417"/>
      <c r="F419" s="430"/>
      <c r="G419" s="417"/>
    </row>
    <row r="420" spans="1:7">
      <c r="C420" s="381"/>
      <c r="D420" s="381"/>
      <c r="E420" s="381"/>
      <c r="F420" s="395"/>
    </row>
    <row r="421" spans="1:7">
      <c r="C421" s="381"/>
      <c r="D421" s="381"/>
      <c r="E421" s="478"/>
      <c r="F421" s="395"/>
    </row>
    <row r="422" spans="1:7">
      <c r="B422" s="478" t="s">
        <v>1436</v>
      </c>
      <c r="C422" s="381"/>
      <c r="D422" s="381"/>
      <c r="E422" s="381"/>
      <c r="F422" s="395"/>
    </row>
    <row r="423" spans="1:7">
      <c r="B423" s="381" t="s">
        <v>778</v>
      </c>
      <c r="C423" s="381"/>
      <c r="D423" s="381"/>
      <c r="E423" s="381"/>
      <c r="F423" s="395"/>
    </row>
    <row r="424" spans="1:7">
      <c r="C424" s="381"/>
      <c r="D424" s="381"/>
      <c r="E424" s="381"/>
      <c r="F424" s="395"/>
    </row>
    <row r="425" spans="1:7">
      <c r="C425" s="381"/>
      <c r="D425" s="381"/>
      <c r="E425" s="478"/>
      <c r="F425" s="395"/>
    </row>
    <row r="426" spans="1:7">
      <c r="B426" s="381"/>
      <c r="C426" s="381"/>
      <c r="D426" s="381"/>
      <c r="E426" s="381"/>
      <c r="F426" s="395"/>
    </row>
    <row r="427" spans="1:7">
      <c r="B427" s="381"/>
      <c r="C427" s="381"/>
      <c r="D427" s="381"/>
      <c r="E427" s="381"/>
      <c r="F427" s="395"/>
    </row>
    <row r="428" spans="1:7">
      <c r="B428" s="381"/>
      <c r="C428" s="381"/>
      <c r="D428" s="381"/>
      <c r="E428" s="381"/>
      <c r="F428" s="395"/>
    </row>
    <row r="429" spans="1:7">
      <c r="B429" s="381"/>
      <c r="C429" s="381"/>
      <c r="D429" s="381"/>
      <c r="E429" s="381"/>
      <c r="F429" s="395"/>
    </row>
    <row r="430" spans="1:7">
      <c r="B430" s="381"/>
      <c r="C430" s="381"/>
      <c r="D430" s="381"/>
      <c r="E430" s="381"/>
      <c r="F430" s="395"/>
    </row>
    <row r="431" spans="1:7">
      <c r="B431" s="381"/>
      <c r="C431" s="381"/>
      <c r="D431" s="381"/>
      <c r="E431" s="381"/>
      <c r="F431" s="395"/>
    </row>
    <row r="432" spans="1:7">
      <c r="B432" s="381"/>
      <c r="C432" s="381"/>
      <c r="D432" s="381"/>
      <c r="E432" s="381"/>
      <c r="F432" s="395"/>
    </row>
    <row r="433" spans="1:8">
      <c r="B433" s="381"/>
      <c r="C433" s="381"/>
      <c r="D433" s="381"/>
      <c r="E433" s="381"/>
      <c r="F433" s="395"/>
    </row>
    <row r="434" spans="1:8">
      <c r="A434" s="381"/>
      <c r="B434" s="381"/>
      <c r="C434" s="381"/>
      <c r="D434" s="381"/>
      <c r="E434" s="381"/>
      <c r="F434" s="395"/>
    </row>
    <row r="435" spans="1:8">
      <c r="A435" s="381"/>
      <c r="B435" s="381"/>
      <c r="C435" s="381"/>
      <c r="D435" s="381"/>
      <c r="E435" s="381"/>
      <c r="F435" s="395"/>
    </row>
    <row r="436" spans="1:8">
      <c r="A436" s="381"/>
      <c r="C436" s="381"/>
      <c r="D436" s="381"/>
      <c r="E436" s="381"/>
      <c r="F436" s="395"/>
    </row>
    <row r="437" spans="1:8">
      <c r="A437" s="381"/>
      <c r="B437" s="381"/>
      <c r="C437" s="381"/>
      <c r="D437" s="381"/>
      <c r="E437" s="381"/>
      <c r="F437" s="395"/>
    </row>
    <row r="438" spans="1:8">
      <c r="A438" s="381"/>
      <c r="B438" s="381"/>
      <c r="C438" s="381"/>
      <c r="D438" s="381"/>
      <c r="E438" s="381"/>
      <c r="F438" s="395"/>
    </row>
    <row r="439" spans="1:8">
      <c r="A439" s="381"/>
      <c r="C439" s="381"/>
      <c r="D439" s="381"/>
      <c r="E439" s="381"/>
      <c r="F439" s="395"/>
    </row>
    <row r="440" spans="1:8">
      <c r="A440" s="381"/>
      <c r="C440" s="381"/>
      <c r="D440" s="381"/>
      <c r="E440" s="381"/>
      <c r="F440" s="395"/>
    </row>
    <row r="441" spans="1:8">
      <c r="A441" s="381"/>
      <c r="B441" s="381"/>
      <c r="C441" s="381"/>
      <c r="D441" s="381"/>
      <c r="E441" s="381"/>
      <c r="F441" s="395"/>
    </row>
    <row r="442" spans="1:8">
      <c r="A442" s="381"/>
      <c r="B442" s="381"/>
      <c r="C442" s="381"/>
      <c r="D442" s="381"/>
      <c r="E442" s="381"/>
      <c r="F442" s="395"/>
    </row>
    <row r="443" spans="1:8">
      <c r="A443" s="381"/>
      <c r="B443" s="381"/>
      <c r="C443" s="381"/>
      <c r="D443" s="381"/>
      <c r="E443" s="381"/>
      <c r="F443" s="395"/>
      <c r="H443" s="391"/>
    </row>
    <row r="444" spans="1:8">
      <c r="A444" s="381"/>
      <c r="B444" s="381"/>
      <c r="C444" s="381"/>
      <c r="D444" s="381"/>
      <c r="E444" s="479"/>
      <c r="F444" s="395"/>
      <c r="G444" s="395"/>
    </row>
    <row r="445" spans="1:8">
      <c r="A445" s="381"/>
      <c r="B445" s="381"/>
      <c r="C445" s="381"/>
      <c r="D445" s="381"/>
      <c r="E445" s="479"/>
      <c r="F445" s="395"/>
      <c r="G445" s="395"/>
    </row>
    <row r="446" spans="1:8">
      <c r="A446" s="381"/>
      <c r="B446" s="381"/>
      <c r="C446" s="381"/>
      <c r="D446" s="381"/>
      <c r="E446" s="479"/>
      <c r="F446" s="395"/>
      <c r="G446" s="395"/>
    </row>
    <row r="449" spans="1:8">
      <c r="A449" s="381"/>
      <c r="B449" s="381"/>
      <c r="C449" s="381"/>
      <c r="D449" s="381"/>
      <c r="E449" s="381"/>
      <c r="F449" s="395"/>
      <c r="H449" s="391"/>
    </row>
    <row r="450" spans="1:8">
      <c r="A450" s="381"/>
      <c r="B450" s="381"/>
      <c r="C450" s="381"/>
      <c r="D450" s="381"/>
      <c r="E450" s="381"/>
      <c r="F450" s="395"/>
      <c r="H450" s="391"/>
    </row>
    <row r="451" spans="1:8">
      <c r="A451" s="381"/>
      <c r="B451" s="381"/>
      <c r="C451" s="381"/>
      <c r="D451" s="381"/>
      <c r="E451" s="381"/>
      <c r="F451" s="395"/>
      <c r="H451" s="391"/>
    </row>
    <row r="452" spans="1:8">
      <c r="A452" s="381"/>
      <c r="B452" s="381"/>
      <c r="C452" s="381"/>
      <c r="D452" s="381"/>
      <c r="E452" s="381"/>
      <c r="F452" s="395"/>
    </row>
    <row r="453" spans="1:8">
      <c r="A453" s="381"/>
      <c r="B453" s="381"/>
      <c r="C453" s="381"/>
      <c r="D453" s="381"/>
      <c r="E453" s="381"/>
      <c r="F453" s="395"/>
    </row>
    <row r="454" spans="1:8">
      <c r="A454" s="381"/>
      <c r="B454" s="381"/>
      <c r="C454" s="381"/>
      <c r="D454" s="381"/>
      <c r="E454" s="381"/>
      <c r="F454" s="395"/>
    </row>
    <row r="455" spans="1:8">
      <c r="A455" s="381"/>
      <c r="B455" s="381"/>
      <c r="C455" s="381"/>
      <c r="D455" s="381"/>
      <c r="E455" s="381"/>
      <c r="F455" s="395"/>
    </row>
    <row r="456" spans="1:8">
      <c r="A456" s="381"/>
      <c r="B456" s="381"/>
      <c r="C456" s="381"/>
      <c r="D456" s="381"/>
      <c r="E456" s="381"/>
      <c r="F456" s="395"/>
    </row>
    <row r="457" spans="1:8">
      <c r="A457" s="381"/>
      <c r="B457" s="381"/>
      <c r="C457" s="381"/>
      <c r="D457" s="381"/>
      <c r="E457" s="381"/>
      <c r="F457" s="395"/>
    </row>
    <row r="458" spans="1:8">
      <c r="A458" s="381"/>
      <c r="B458" s="381"/>
      <c r="C458" s="381"/>
      <c r="D458" s="381"/>
      <c r="E458" s="381"/>
      <c r="F458" s="395"/>
      <c r="G458" s="479"/>
    </row>
    <row r="459" spans="1:8">
      <c r="A459" s="381"/>
      <c r="B459" s="381"/>
      <c r="C459" s="381"/>
      <c r="D459" s="381"/>
      <c r="E459" s="381"/>
      <c r="F459" s="480"/>
    </row>
    <row r="460" spans="1:8">
      <c r="A460" s="381"/>
      <c r="B460" s="381"/>
      <c r="C460" s="381"/>
      <c r="D460" s="381"/>
      <c r="E460" s="381"/>
      <c r="F460" s="395"/>
    </row>
    <row r="461" spans="1:8">
      <c r="A461" s="381"/>
      <c r="B461" s="381"/>
      <c r="C461" s="381"/>
      <c r="D461" s="381"/>
      <c r="E461" s="381"/>
      <c r="F461" s="395"/>
    </row>
    <row r="462" spans="1:8">
      <c r="A462" s="381"/>
      <c r="B462" s="381"/>
      <c r="C462" s="381"/>
      <c r="D462" s="381"/>
      <c r="E462" s="381"/>
      <c r="F462" s="395"/>
    </row>
    <row r="463" spans="1:8">
      <c r="A463" s="381"/>
      <c r="B463" s="381"/>
      <c r="C463" s="381"/>
      <c r="D463" s="381"/>
      <c r="E463" s="381"/>
      <c r="F463" s="480"/>
    </row>
    <row r="464" spans="1:8">
      <c r="A464" s="381"/>
      <c r="B464" s="381"/>
      <c r="C464" s="381"/>
      <c r="D464" s="381"/>
      <c r="E464" s="381"/>
      <c r="F464" s="395"/>
    </row>
    <row r="465" spans="1:6">
      <c r="A465" s="381"/>
      <c r="B465" s="381"/>
      <c r="C465" s="381"/>
      <c r="D465" s="381"/>
      <c r="E465" s="381"/>
      <c r="F465" s="395"/>
    </row>
    <row r="466" spans="1:6">
      <c r="A466" s="381"/>
      <c r="B466" s="381"/>
      <c r="C466" s="381"/>
      <c r="D466" s="381"/>
      <c r="E466" s="381"/>
      <c r="F466" s="395"/>
    </row>
    <row r="467" spans="1:6">
      <c r="A467" s="381"/>
      <c r="B467" s="381"/>
      <c r="C467" s="381"/>
      <c r="D467" s="381"/>
      <c r="E467" s="381"/>
      <c r="F467" s="480"/>
    </row>
    <row r="483" spans="1:6">
      <c r="A483" s="391"/>
      <c r="B483" s="381"/>
      <c r="C483" s="381"/>
      <c r="D483" s="381"/>
      <c r="E483" s="381"/>
      <c r="F483" s="395"/>
    </row>
    <row r="484" spans="1:6">
      <c r="A484" s="381"/>
      <c r="B484" s="381"/>
      <c r="C484" s="381"/>
      <c r="D484" s="381"/>
      <c r="E484" s="381"/>
      <c r="F484" s="395"/>
    </row>
    <row r="485" spans="1:6">
      <c r="A485" s="381"/>
      <c r="B485" s="381"/>
      <c r="C485" s="381"/>
      <c r="D485" s="381"/>
      <c r="E485" s="381"/>
      <c r="F485" s="395"/>
    </row>
    <row r="486" spans="1:6">
      <c r="A486" s="381"/>
      <c r="B486" s="381"/>
      <c r="C486" s="381"/>
      <c r="D486" s="381"/>
      <c r="E486" s="381"/>
      <c r="F486" s="395"/>
    </row>
    <row r="487" spans="1:6">
      <c r="A487" s="381"/>
      <c r="B487" s="381"/>
      <c r="C487" s="381"/>
      <c r="D487" s="381"/>
      <c r="E487" s="381"/>
      <c r="F487" s="395"/>
    </row>
    <row r="488" spans="1:6">
      <c r="A488" s="381"/>
      <c r="B488" s="381"/>
      <c r="C488" s="381"/>
      <c r="D488" s="381"/>
      <c r="E488" s="381"/>
      <c r="F488" s="395"/>
    </row>
    <row r="489" spans="1:6">
      <c r="A489" s="381"/>
      <c r="B489" s="381"/>
      <c r="C489" s="381"/>
      <c r="D489" s="381"/>
      <c r="E489" s="381"/>
      <c r="F489" s="395"/>
    </row>
    <row r="490" spans="1:6">
      <c r="A490" s="381"/>
      <c r="B490" s="381"/>
      <c r="C490" s="381"/>
      <c r="D490" s="381"/>
      <c r="E490" s="381"/>
      <c r="F490" s="395"/>
    </row>
    <row r="491" spans="1:6">
      <c r="A491" s="381"/>
      <c r="B491" s="381"/>
      <c r="C491" s="381"/>
      <c r="D491" s="381"/>
      <c r="E491" s="381"/>
      <c r="F491" s="395"/>
    </row>
    <row r="492" spans="1:6">
      <c r="A492" s="381"/>
      <c r="B492" s="381"/>
      <c r="C492" s="381"/>
      <c r="D492" s="381"/>
      <c r="E492" s="381"/>
      <c r="F492" s="395"/>
    </row>
    <row r="493" spans="1:6">
      <c r="A493" s="381"/>
      <c r="B493" s="381"/>
      <c r="C493" s="381"/>
      <c r="D493" s="381"/>
      <c r="E493" s="381"/>
      <c r="F493" s="395"/>
    </row>
    <row r="494" spans="1:6">
      <c r="A494" s="381"/>
      <c r="B494" s="381"/>
      <c r="C494" s="381"/>
      <c r="D494" s="381"/>
      <c r="E494" s="381"/>
      <c r="F494" s="395"/>
    </row>
    <row r="495" spans="1:6">
      <c r="A495" s="381"/>
      <c r="B495" s="381"/>
      <c r="C495" s="381"/>
      <c r="D495" s="381"/>
      <c r="E495" s="381"/>
      <c r="F495" s="395"/>
    </row>
    <row r="496" spans="1:6">
      <c r="A496" s="381"/>
      <c r="B496" s="381"/>
      <c r="C496" s="381"/>
      <c r="D496" s="381"/>
      <c r="E496" s="381"/>
      <c r="F496" s="395"/>
    </row>
    <row r="497" spans="1:6">
      <c r="A497" s="381"/>
      <c r="B497" s="381"/>
      <c r="C497" s="381"/>
      <c r="D497" s="381"/>
      <c r="E497" s="381"/>
      <c r="F497" s="395"/>
    </row>
    <row r="498" spans="1:6">
      <c r="A498" s="381"/>
      <c r="B498" s="381"/>
      <c r="C498" s="381"/>
      <c r="D498" s="381"/>
      <c r="E498" s="381"/>
      <c r="F498" s="395"/>
    </row>
    <row r="499" spans="1:6">
      <c r="A499" s="381"/>
      <c r="B499" s="381"/>
      <c r="C499" s="381"/>
      <c r="D499" s="381"/>
      <c r="E499" s="381"/>
      <c r="F499" s="395"/>
    </row>
    <row r="500" spans="1:6">
      <c r="A500" s="381"/>
      <c r="B500" s="381"/>
      <c r="C500" s="381"/>
      <c r="D500" s="381"/>
      <c r="E500" s="381"/>
      <c r="F500" s="395"/>
    </row>
    <row r="501" spans="1:6">
      <c r="A501" s="381"/>
      <c r="B501" s="381"/>
      <c r="C501" s="381"/>
      <c r="D501" s="381"/>
      <c r="E501" s="381"/>
      <c r="F501" s="395"/>
    </row>
    <row r="502" spans="1:6">
      <c r="A502" s="381"/>
      <c r="B502" s="381"/>
      <c r="C502" s="381"/>
      <c r="D502" s="381"/>
      <c r="E502" s="381"/>
      <c r="F502" s="395"/>
    </row>
    <row r="531" spans="1:9">
      <c r="A531" s="381"/>
      <c r="B531" s="381"/>
      <c r="C531" s="381"/>
      <c r="E531" s="381"/>
      <c r="F531" s="395"/>
      <c r="I531" s="391"/>
    </row>
    <row r="538" spans="1:9">
      <c r="A538" s="381"/>
      <c r="B538" s="381"/>
      <c r="C538" s="381"/>
      <c r="D538" s="381"/>
      <c r="E538" s="381"/>
      <c r="F538" s="395"/>
    </row>
    <row r="539" spans="1:9">
      <c r="A539" s="381"/>
      <c r="B539" s="381"/>
      <c r="C539" s="381"/>
      <c r="D539" s="381"/>
      <c r="E539" s="381"/>
      <c r="F539" s="395"/>
    </row>
    <row r="540" spans="1:9">
      <c r="A540" s="381"/>
      <c r="B540" s="381"/>
      <c r="C540" s="381"/>
      <c r="D540" s="381"/>
      <c r="E540" s="381"/>
      <c r="F540" s="395"/>
      <c r="G540" s="478"/>
      <c r="H540" s="478"/>
    </row>
    <row r="541" spans="1:9">
      <c r="A541" s="381"/>
      <c r="B541" s="381"/>
      <c r="C541" s="381"/>
      <c r="D541" s="381"/>
      <c r="E541" s="381"/>
      <c r="F541" s="395"/>
      <c r="H541" s="391"/>
    </row>
    <row r="542" spans="1:9">
      <c r="A542" s="381"/>
      <c r="B542" s="381"/>
      <c r="C542" s="381"/>
      <c r="D542" s="381"/>
      <c r="E542" s="381"/>
      <c r="F542" s="481"/>
    </row>
    <row r="545" spans="1:9">
      <c r="A545" s="381"/>
      <c r="B545" s="381"/>
      <c r="C545" s="381"/>
      <c r="E545" s="381"/>
      <c r="F545" s="395"/>
      <c r="H545" s="482"/>
      <c r="I545" s="391"/>
    </row>
    <row r="546" spans="1:9">
      <c r="A546" s="381"/>
      <c r="B546" s="381"/>
      <c r="C546" s="381"/>
      <c r="E546" s="381"/>
      <c r="F546" s="481"/>
    </row>
    <row r="547" spans="1:9">
      <c r="A547" s="381"/>
      <c r="B547" s="381"/>
      <c r="C547" s="381"/>
      <c r="E547" s="381"/>
      <c r="F547" s="395"/>
    </row>
    <row r="548" spans="1:9">
      <c r="A548" s="381"/>
      <c r="B548" s="381"/>
      <c r="C548" s="381"/>
      <c r="E548" s="381"/>
      <c r="F548" s="395"/>
    </row>
    <row r="549" spans="1:9">
      <c r="A549" s="381"/>
      <c r="B549" s="381"/>
      <c r="C549" s="381"/>
      <c r="E549" s="381"/>
      <c r="F549" s="395"/>
    </row>
    <row r="550" spans="1:9">
      <c r="A550" s="381"/>
      <c r="B550" s="381"/>
      <c r="C550" s="381"/>
      <c r="E550" s="381"/>
      <c r="F550" s="395"/>
    </row>
    <row r="551" spans="1:9">
      <c r="A551" s="381"/>
      <c r="B551" s="381"/>
      <c r="C551" s="381"/>
      <c r="E551" s="381"/>
      <c r="F551" s="395"/>
    </row>
    <row r="552" spans="1:9">
      <c r="A552" s="381"/>
      <c r="B552" s="381"/>
      <c r="C552" s="381"/>
      <c r="E552" s="381"/>
      <c r="F552" s="395"/>
    </row>
    <row r="553" spans="1:9">
      <c r="A553" s="381"/>
      <c r="B553" s="381"/>
      <c r="C553" s="381"/>
      <c r="E553" s="381"/>
      <c r="F553" s="395"/>
    </row>
    <row r="554" spans="1:9">
      <c r="A554" s="381"/>
      <c r="B554" s="381"/>
      <c r="C554" s="381"/>
      <c r="E554" s="381"/>
      <c r="F554" s="395"/>
    </row>
    <row r="555" spans="1:9">
      <c r="A555" s="381"/>
      <c r="B555" s="381"/>
      <c r="C555" s="381"/>
      <c r="E555" s="381"/>
      <c r="F555" s="395"/>
    </row>
    <row r="556" spans="1:9">
      <c r="A556" s="381"/>
      <c r="B556" s="381"/>
      <c r="C556" s="381"/>
      <c r="E556" s="381"/>
      <c r="F556" s="395"/>
    </row>
    <row r="557" spans="1:9">
      <c r="A557" s="381"/>
      <c r="B557" s="381"/>
      <c r="C557" s="381"/>
      <c r="D557" s="381"/>
      <c r="E557" s="381"/>
      <c r="F557" s="395"/>
    </row>
    <row r="558" spans="1:9">
      <c r="A558" s="381"/>
      <c r="B558" s="381"/>
      <c r="C558" s="381"/>
      <c r="D558" s="381"/>
      <c r="E558" s="381"/>
      <c r="F558" s="395"/>
    </row>
    <row r="559" spans="1:9">
      <c r="A559" s="381"/>
      <c r="B559" s="381"/>
      <c r="C559" s="381"/>
      <c r="D559" s="381"/>
      <c r="E559" s="381"/>
      <c r="F559" s="395"/>
    </row>
    <row r="560" spans="1:9">
      <c r="A560" s="381"/>
      <c r="B560" s="381"/>
      <c r="C560" s="381"/>
      <c r="D560" s="381"/>
      <c r="E560" s="381"/>
      <c r="F560" s="395"/>
    </row>
    <row r="561" spans="1:6">
      <c r="A561" s="381"/>
      <c r="B561" s="381"/>
      <c r="C561" s="381"/>
      <c r="D561" s="381"/>
      <c r="E561" s="381"/>
      <c r="F561" s="395"/>
    </row>
    <row r="562" spans="1:6">
      <c r="A562" s="381"/>
      <c r="B562" s="381"/>
      <c r="C562" s="381"/>
      <c r="D562" s="381"/>
      <c r="E562" s="381"/>
      <c r="F562" s="395"/>
    </row>
    <row r="563" spans="1:6">
      <c r="A563" s="381"/>
      <c r="B563" s="381"/>
      <c r="C563" s="381"/>
      <c r="D563" s="381"/>
      <c r="E563" s="381"/>
      <c r="F563" s="395"/>
    </row>
    <row r="564" spans="1:6">
      <c r="A564" s="381"/>
      <c r="B564" s="381"/>
      <c r="C564" s="381"/>
      <c r="D564" s="381"/>
      <c r="E564" s="381"/>
      <c r="F564" s="395"/>
    </row>
    <row r="565" spans="1:6">
      <c r="A565" s="381"/>
      <c r="B565" s="381"/>
      <c r="C565" s="381"/>
      <c r="D565" s="381"/>
      <c r="E565" s="381"/>
      <c r="F565" s="395"/>
    </row>
    <row r="566" spans="1:6">
      <c r="A566" s="381"/>
      <c r="B566" s="381"/>
      <c r="C566" s="381"/>
      <c r="D566" s="381"/>
      <c r="E566" s="381"/>
      <c r="F566" s="395"/>
    </row>
    <row r="567" spans="1:6">
      <c r="A567" s="381"/>
      <c r="B567" s="381"/>
      <c r="C567" s="381"/>
      <c r="D567" s="381"/>
      <c r="E567" s="381"/>
      <c r="F567" s="395"/>
    </row>
    <row r="568" spans="1:6">
      <c r="A568" s="381"/>
      <c r="B568" s="381"/>
      <c r="C568" s="381"/>
      <c r="D568" s="381"/>
      <c r="E568" s="381"/>
      <c r="F568" s="395"/>
    </row>
    <row r="569" spans="1:6">
      <c r="A569" s="381"/>
      <c r="B569" s="381"/>
      <c r="C569" s="381"/>
      <c r="D569" s="381"/>
      <c r="E569" s="381"/>
      <c r="F569" s="395"/>
    </row>
    <row r="570" spans="1:6">
      <c r="A570" s="381"/>
      <c r="B570" s="381"/>
      <c r="C570" s="381"/>
      <c r="D570" s="381"/>
      <c r="E570" s="381"/>
      <c r="F570" s="395"/>
    </row>
    <row r="571" spans="1:6">
      <c r="A571" s="381"/>
      <c r="B571" s="381"/>
      <c r="C571" s="381"/>
      <c r="D571" s="381"/>
      <c r="E571" s="381"/>
      <c r="F571" s="395"/>
    </row>
    <row r="572" spans="1:6">
      <c r="A572" s="381"/>
      <c r="B572" s="381"/>
      <c r="C572" s="381"/>
      <c r="D572" s="381"/>
      <c r="E572" s="478"/>
      <c r="F572" s="395"/>
    </row>
    <row r="573" spans="1:6">
      <c r="A573" s="381"/>
      <c r="E573" s="381"/>
      <c r="F573" s="395"/>
    </row>
    <row r="574" spans="1:6">
      <c r="A574" s="381"/>
      <c r="E574" s="381"/>
      <c r="F574" s="395"/>
    </row>
    <row r="575" spans="1:6">
      <c r="A575" s="381"/>
      <c r="E575" s="381"/>
      <c r="F575" s="395"/>
    </row>
    <row r="576" spans="1:6">
      <c r="A576" s="381"/>
      <c r="E576" s="381"/>
      <c r="F576" s="395"/>
    </row>
    <row r="577" spans="1:9">
      <c r="A577" s="381"/>
      <c r="E577" s="381"/>
      <c r="F577" s="395"/>
    </row>
    <row r="578" spans="1:9">
      <c r="A578" s="381"/>
      <c r="E578" s="381"/>
      <c r="F578" s="395"/>
    </row>
    <row r="579" spans="1:9">
      <c r="A579" s="381"/>
      <c r="E579" s="381"/>
      <c r="F579" s="395"/>
    </row>
    <row r="580" spans="1:9">
      <c r="A580" s="381"/>
      <c r="E580" s="381"/>
      <c r="F580" s="395"/>
    </row>
    <row r="581" spans="1:9">
      <c r="A581" s="381"/>
      <c r="E581" s="381"/>
      <c r="F581" s="395"/>
    </row>
    <row r="582" spans="1:9">
      <c r="A582" s="381"/>
      <c r="E582" s="381"/>
      <c r="F582" s="395"/>
    </row>
    <row r="583" spans="1:9">
      <c r="A583" s="381"/>
      <c r="E583" s="381"/>
      <c r="F583" s="395"/>
    </row>
    <row r="584" spans="1:9">
      <c r="A584" s="381"/>
      <c r="E584" s="381"/>
      <c r="F584" s="395"/>
    </row>
    <row r="585" spans="1:9">
      <c r="A585" s="381"/>
      <c r="E585" s="381"/>
      <c r="F585" s="395"/>
    </row>
    <row r="586" spans="1:9">
      <c r="A586" s="381"/>
      <c r="E586" s="381"/>
      <c r="F586" s="395"/>
    </row>
    <row r="587" spans="1:9">
      <c r="A587" s="381"/>
      <c r="B587" s="381"/>
      <c r="C587" s="381"/>
      <c r="D587" s="381"/>
      <c r="E587" s="381"/>
      <c r="F587" s="395"/>
      <c r="H587" s="482"/>
      <c r="I587" s="391"/>
    </row>
    <row r="588" spans="1:9">
      <c r="A588" s="381"/>
      <c r="B588" s="381"/>
      <c r="C588" s="381"/>
      <c r="D588" s="381"/>
      <c r="E588" s="381"/>
      <c r="F588" s="395"/>
      <c r="H588" s="482"/>
      <c r="I588" s="391"/>
    </row>
  </sheetData>
  <sheetProtection algorithmName="SHA-512" hashValue="DCBTqLdoT0Ab+fQSzx6BpJgP/FJ4loj6SIze8bOALGs9cwF7HFXMyJPifeNTpqhEamRFHaUUuCc4HkJr87k4mQ==" saltValue="9Hu8xPv62BTYG+tWwIotJw==" spinCount="100000" sheet="1" objects="1" scenarios="1"/>
  <mergeCells count="6">
    <mergeCell ref="C415:D415"/>
    <mergeCell ref="A2:G2"/>
    <mergeCell ref="A3:G3"/>
    <mergeCell ref="B6:G6"/>
    <mergeCell ref="C410:D410"/>
    <mergeCell ref="C412:D412"/>
  </mergeCells>
  <pageMargins left="0.7" right="0.7" top="0.75" bottom="0.75" header="0.3" footer="0.3"/>
  <pageSetup paperSize="9" scale="92" orientation="portrait" r:id="rId1"/>
  <rowBreaks count="10" manualBreakCount="10">
    <brk id="53" max="5" man="1"/>
    <brk id="97" max="16383" man="1"/>
    <brk id="123" max="5" man="1"/>
    <brk id="167" max="5" man="1"/>
    <brk id="216" max="5" man="1"/>
    <brk id="266" max="5" man="1"/>
    <brk id="277" max="5" man="1"/>
    <brk id="324" max="5" man="1"/>
    <brk id="368" max="5" man="1"/>
    <brk id="40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3BD0F-FEDD-4494-BD73-022779B343AC}">
  <dimension ref="A2:S161"/>
  <sheetViews>
    <sheetView zoomScaleNormal="100" zoomScaleSheetLayoutView="100" workbookViewId="0">
      <selection activeCell="E72" sqref="E72"/>
    </sheetView>
  </sheetViews>
  <sheetFormatPr defaultRowHeight="15"/>
  <cols>
    <col min="1" max="1" width="5" style="573" customWidth="1"/>
    <col min="2" max="2" width="44.875" style="586" customWidth="1"/>
    <col min="3" max="3" width="7.375" style="510" customWidth="1"/>
    <col min="4" max="4" width="4.375" style="587" customWidth="1"/>
    <col min="5" max="5" width="10.75" style="587" customWidth="1"/>
    <col min="6" max="6" width="14.75" style="587" customWidth="1"/>
    <col min="7" max="8" width="9" style="486"/>
    <col min="9" max="9" width="8" style="486" customWidth="1"/>
    <col min="10" max="10" width="8.875" style="487" bestFit="1" customWidth="1"/>
    <col min="11" max="11" width="8.875" style="486" bestFit="1" customWidth="1"/>
    <col min="12" max="16384" width="9" style="486"/>
  </cols>
  <sheetData>
    <row r="2" spans="1:9" ht="15" customHeight="1">
      <c r="A2" s="664" t="s">
        <v>1151</v>
      </c>
      <c r="B2" s="665"/>
      <c r="C2" s="665"/>
      <c r="D2" s="665"/>
      <c r="E2" s="665"/>
      <c r="F2" s="665"/>
      <c r="G2" s="665"/>
    </row>
    <row r="3" spans="1:9">
      <c r="A3" s="665" t="s">
        <v>1152</v>
      </c>
      <c r="B3" s="665"/>
      <c r="C3" s="665"/>
      <c r="D3" s="665"/>
      <c r="E3" s="665"/>
      <c r="F3" s="665"/>
      <c r="G3" s="665"/>
    </row>
    <row r="4" spans="1:9">
      <c r="A4" s="488"/>
      <c r="B4" s="489"/>
      <c r="C4" s="486"/>
      <c r="D4" s="486"/>
      <c r="E4" s="486"/>
      <c r="F4" s="486"/>
      <c r="H4" s="488"/>
    </row>
    <row r="5" spans="1:9">
      <c r="A5" s="488"/>
      <c r="B5" s="489"/>
      <c r="C5" s="486"/>
      <c r="D5" s="486"/>
      <c r="E5" s="486"/>
      <c r="F5" s="486"/>
    </row>
    <row r="6" spans="1:9">
      <c r="A6" s="486"/>
      <c r="B6" s="489"/>
      <c r="C6" s="486"/>
      <c r="D6" s="486"/>
      <c r="E6" s="486"/>
      <c r="F6" s="486"/>
    </row>
    <row r="7" spans="1:9" ht="21.95" customHeight="1">
      <c r="A7" s="490"/>
      <c r="B7" s="670" t="s">
        <v>1533</v>
      </c>
      <c r="C7" s="671"/>
      <c r="D7" s="671"/>
      <c r="E7" s="671"/>
      <c r="F7" s="490"/>
      <c r="G7" s="490"/>
    </row>
    <row r="8" spans="1:9">
      <c r="A8" s="490"/>
      <c r="B8" s="491"/>
      <c r="C8" s="490"/>
      <c r="D8" s="490"/>
      <c r="E8" s="490"/>
      <c r="F8" s="490"/>
      <c r="G8" s="490"/>
    </row>
    <row r="9" spans="1:9">
      <c r="A9" s="665" t="s">
        <v>1532</v>
      </c>
      <c r="B9" s="668"/>
      <c r="C9" s="668"/>
      <c r="D9" s="668"/>
      <c r="E9" s="669"/>
      <c r="F9" s="669"/>
      <c r="G9" s="490"/>
    </row>
    <row r="10" spans="1:9">
      <c r="A10" s="665" t="s">
        <v>1531</v>
      </c>
      <c r="B10" s="668"/>
      <c r="C10" s="668"/>
      <c r="D10" s="668"/>
      <c r="E10" s="669"/>
      <c r="F10" s="669"/>
      <c r="G10" s="490"/>
    </row>
    <row r="11" spans="1:9">
      <c r="A11" s="485" t="s">
        <v>1530</v>
      </c>
      <c r="B11" s="491"/>
      <c r="C11" s="490"/>
      <c r="D11" s="490"/>
      <c r="E11" s="490"/>
      <c r="F11" s="490"/>
      <c r="G11" s="490"/>
    </row>
    <row r="12" spans="1:9">
      <c r="A12" s="493"/>
      <c r="B12" s="494"/>
      <c r="C12" s="490"/>
      <c r="D12" s="490"/>
      <c r="E12" s="490"/>
      <c r="F12" s="490"/>
      <c r="G12" s="490"/>
    </row>
    <row r="13" spans="1:9" ht="15" customHeight="1">
      <c r="A13" s="495"/>
      <c r="B13" s="496"/>
      <c r="C13" s="497"/>
      <c r="D13" s="497"/>
      <c r="E13" s="498"/>
      <c r="F13" s="498"/>
      <c r="G13" s="490"/>
    </row>
    <row r="14" spans="1:9" ht="15" customHeight="1">
      <c r="A14" s="493"/>
      <c r="B14" s="499"/>
      <c r="C14" s="485"/>
      <c r="D14" s="492"/>
      <c r="E14" s="500"/>
      <c r="F14" s="500"/>
      <c r="G14" s="492"/>
      <c r="H14" s="497"/>
      <c r="I14" s="497"/>
    </row>
    <row r="15" spans="1:9" ht="15" customHeight="1">
      <c r="A15" s="501" t="s">
        <v>1162</v>
      </c>
      <c r="B15" s="499" t="s">
        <v>1529</v>
      </c>
      <c r="C15" s="492"/>
      <c r="D15" s="492"/>
      <c r="E15" s="500"/>
      <c r="F15" s="500"/>
      <c r="G15" s="492"/>
      <c r="H15" s="497"/>
      <c r="I15" s="497"/>
    </row>
    <row r="16" spans="1:9" ht="15" customHeight="1">
      <c r="A16" s="502"/>
      <c r="B16" s="503"/>
      <c r="C16" s="497"/>
      <c r="D16" s="497"/>
      <c r="E16" s="504"/>
      <c r="F16" s="504"/>
      <c r="G16" s="497"/>
      <c r="H16" s="497"/>
    </row>
    <row r="17" spans="1:19" s="510" customFormat="1" ht="15" customHeight="1">
      <c r="A17" s="505" t="s">
        <v>1156</v>
      </c>
      <c r="B17" s="506" t="s">
        <v>1157</v>
      </c>
      <c r="C17" s="507" t="s">
        <v>1158</v>
      </c>
      <c r="D17" s="508" t="s">
        <v>1159</v>
      </c>
      <c r="E17" s="508" t="s">
        <v>1160</v>
      </c>
      <c r="F17" s="508" t="s">
        <v>1161</v>
      </c>
      <c r="G17" s="509"/>
      <c r="J17" s="487"/>
    </row>
    <row r="18" spans="1:19" ht="15" customHeight="1">
      <c r="A18" s="495"/>
      <c r="B18" s="496"/>
      <c r="C18" s="511"/>
      <c r="D18" s="512"/>
      <c r="E18" s="498"/>
      <c r="F18" s="498"/>
      <c r="G18" s="490"/>
    </row>
    <row r="19" spans="1:19" ht="15" customHeight="1">
      <c r="A19" s="493"/>
      <c r="B19" s="499"/>
      <c r="C19" s="485"/>
      <c r="D19" s="492"/>
      <c r="E19" s="500"/>
      <c r="F19" s="500"/>
      <c r="G19" s="492"/>
      <c r="H19" s="497"/>
      <c r="I19" s="497"/>
    </row>
    <row r="20" spans="1:19" ht="15" customHeight="1">
      <c r="A20" s="501" t="s">
        <v>1162</v>
      </c>
      <c r="B20" s="499" t="s">
        <v>1529</v>
      </c>
      <c r="C20" s="492"/>
      <c r="D20" s="492"/>
      <c r="E20" s="500"/>
      <c r="F20" s="500"/>
      <c r="G20" s="492"/>
      <c r="H20" s="497"/>
      <c r="I20" s="497"/>
    </row>
    <row r="21" spans="1:19" ht="15" customHeight="1">
      <c r="A21" s="502"/>
      <c r="B21" s="503"/>
      <c r="C21" s="497"/>
      <c r="D21" s="497"/>
      <c r="E21" s="504"/>
      <c r="F21" s="504"/>
      <c r="G21" s="497"/>
      <c r="H21" s="497"/>
    </row>
    <row r="22" spans="1:19" ht="15" customHeight="1">
      <c r="A22" s="513">
        <f>1</f>
        <v>1</v>
      </c>
      <c r="B22" s="514" t="s">
        <v>1528</v>
      </c>
      <c r="C22" s="486"/>
      <c r="D22" s="486"/>
      <c r="E22" s="515"/>
      <c r="F22" s="515"/>
    </row>
    <row r="23" spans="1:19" ht="15" customHeight="1">
      <c r="A23" s="501"/>
      <c r="B23" s="491" t="s">
        <v>1527</v>
      </c>
      <c r="C23" s="509" t="s">
        <v>531</v>
      </c>
      <c r="D23" s="509">
        <v>1</v>
      </c>
      <c r="E23" s="268"/>
      <c r="F23" s="498">
        <f>D23*E23</f>
        <v>0</v>
      </c>
    </row>
    <row r="24" spans="1:19" ht="15" customHeight="1">
      <c r="A24" s="502"/>
      <c r="B24" s="489"/>
      <c r="D24" s="510"/>
      <c r="E24" s="268"/>
      <c r="F24" s="498"/>
      <c r="G24" s="497"/>
      <c r="H24" s="497"/>
      <c r="L24" s="497"/>
    </row>
    <row r="25" spans="1:19" ht="15" customHeight="1">
      <c r="A25" s="501">
        <f>A22+1</f>
        <v>2</v>
      </c>
      <c r="B25" s="491" t="s">
        <v>1526</v>
      </c>
      <c r="C25" s="509"/>
      <c r="D25" s="510"/>
      <c r="E25" s="268"/>
      <c r="F25" s="498"/>
      <c r="G25" s="497"/>
      <c r="H25" s="497"/>
      <c r="L25" s="497"/>
    </row>
    <row r="26" spans="1:19" ht="15" customHeight="1">
      <c r="A26" s="501"/>
      <c r="B26" s="491" t="s">
        <v>1525</v>
      </c>
      <c r="C26" s="509"/>
      <c r="D26" s="510"/>
      <c r="E26" s="268"/>
      <c r="F26" s="498"/>
      <c r="G26" s="497"/>
      <c r="H26" s="497"/>
      <c r="L26" s="497"/>
    </row>
    <row r="27" spans="1:19" ht="15" customHeight="1">
      <c r="A27" s="501"/>
      <c r="B27" s="491" t="s">
        <v>1524</v>
      </c>
      <c r="C27" s="509"/>
      <c r="D27" s="510"/>
      <c r="E27" s="268"/>
      <c r="F27" s="498"/>
      <c r="G27" s="497"/>
      <c r="H27" s="497"/>
      <c r="L27" s="497"/>
    </row>
    <row r="28" spans="1:19" ht="15" customHeight="1">
      <c r="A28" s="501"/>
      <c r="B28" s="516" t="s">
        <v>1523</v>
      </c>
      <c r="C28" s="509" t="s">
        <v>737</v>
      </c>
      <c r="D28" s="493">
        <v>12</v>
      </c>
      <c r="E28" s="268"/>
      <c r="F28" s="498">
        <f>D28*E28</f>
        <v>0</v>
      </c>
      <c r="G28" s="497"/>
      <c r="H28" s="497"/>
      <c r="L28" s="497"/>
    </row>
    <row r="29" spans="1:19" ht="15" customHeight="1">
      <c r="A29" s="501"/>
      <c r="B29" s="516" t="s">
        <v>1522</v>
      </c>
      <c r="C29" s="509" t="s">
        <v>737</v>
      </c>
      <c r="D29" s="493">
        <v>13</v>
      </c>
      <c r="E29" s="268"/>
      <c r="F29" s="498">
        <f>D29*E29</f>
        <v>0</v>
      </c>
      <c r="G29" s="497"/>
      <c r="H29" s="497"/>
      <c r="L29" s="497"/>
    </row>
    <row r="30" spans="1:19" ht="15" customHeight="1">
      <c r="A30" s="502"/>
      <c r="B30" s="489"/>
      <c r="D30" s="510"/>
      <c r="E30" s="268"/>
      <c r="F30" s="498"/>
      <c r="G30" s="497"/>
      <c r="H30" s="497"/>
      <c r="L30" s="497"/>
    </row>
    <row r="31" spans="1:19" ht="15" customHeight="1">
      <c r="A31" s="501">
        <f>A25+1</f>
        <v>3</v>
      </c>
      <c r="B31" s="491" t="s">
        <v>1521</v>
      </c>
      <c r="C31" s="509"/>
      <c r="D31" s="510"/>
      <c r="E31" s="268"/>
      <c r="F31" s="498"/>
      <c r="G31" s="497"/>
      <c r="H31" s="497"/>
      <c r="L31" s="497"/>
      <c r="O31" s="497"/>
      <c r="P31" s="517"/>
    </row>
    <row r="32" spans="1:19" ht="15" customHeight="1">
      <c r="A32" s="501"/>
      <c r="B32" s="491" t="s">
        <v>1520</v>
      </c>
      <c r="C32" s="509"/>
      <c r="D32" s="510"/>
      <c r="E32" s="268"/>
      <c r="F32" s="498"/>
      <c r="G32" s="497"/>
      <c r="H32" s="497"/>
      <c r="L32" s="497"/>
      <c r="M32" s="487"/>
      <c r="N32" s="517"/>
      <c r="R32" s="497"/>
      <c r="S32" s="517"/>
    </row>
    <row r="33" spans="1:13" ht="15" customHeight="1">
      <c r="A33" s="501"/>
      <c r="B33" s="516" t="s">
        <v>1519</v>
      </c>
      <c r="C33" s="509" t="s">
        <v>737</v>
      </c>
      <c r="D33" s="493">
        <v>8</v>
      </c>
      <c r="E33" s="268"/>
      <c r="F33" s="498">
        <f>D33*E33</f>
        <v>0</v>
      </c>
      <c r="G33" s="497"/>
      <c r="H33" s="497"/>
      <c r="L33" s="497"/>
    </row>
    <row r="34" spans="1:13" ht="15" customHeight="1">
      <c r="A34" s="501"/>
      <c r="B34" s="516" t="s">
        <v>1518</v>
      </c>
      <c r="C34" s="509" t="s">
        <v>737</v>
      </c>
      <c r="D34" s="493">
        <v>7</v>
      </c>
      <c r="E34" s="268"/>
      <c r="F34" s="498">
        <f>D34*E34</f>
        <v>0</v>
      </c>
      <c r="G34" s="497"/>
      <c r="H34" s="497"/>
      <c r="L34" s="497"/>
      <c r="M34" s="517"/>
    </row>
    <row r="35" spans="1:13" ht="15" customHeight="1">
      <c r="A35" s="502"/>
      <c r="B35" s="489"/>
      <c r="D35" s="510"/>
      <c r="E35" s="268"/>
      <c r="F35" s="498"/>
      <c r="G35" s="497"/>
      <c r="H35" s="497"/>
      <c r="L35" s="497"/>
    </row>
    <row r="36" spans="1:13" ht="15" customHeight="1">
      <c r="A36" s="501">
        <f>A31+1</f>
        <v>4</v>
      </c>
      <c r="B36" s="491" t="s">
        <v>1517</v>
      </c>
      <c r="C36" s="509"/>
      <c r="D36" s="510"/>
      <c r="E36" s="268"/>
      <c r="F36" s="498"/>
      <c r="G36" s="497"/>
      <c r="H36" s="497"/>
      <c r="L36" s="497"/>
    </row>
    <row r="37" spans="1:13" ht="15" customHeight="1">
      <c r="A37" s="501"/>
      <c r="B37" s="491" t="s">
        <v>1516</v>
      </c>
      <c r="C37" s="509"/>
      <c r="D37" s="510"/>
      <c r="E37" s="268"/>
      <c r="F37" s="498"/>
      <c r="G37" s="497"/>
      <c r="H37" s="497"/>
      <c r="K37" s="517"/>
      <c r="L37" s="497"/>
    </row>
    <row r="38" spans="1:13" ht="15" customHeight="1">
      <c r="A38" s="501"/>
      <c r="B38" s="491" t="s">
        <v>1515</v>
      </c>
      <c r="C38" s="509"/>
      <c r="D38" s="510"/>
      <c r="E38" s="268"/>
      <c r="F38" s="498"/>
      <c r="G38" s="497"/>
      <c r="H38" s="497"/>
      <c r="L38" s="497"/>
    </row>
    <row r="39" spans="1:13" ht="15" customHeight="1">
      <c r="A39" s="501"/>
      <c r="B39" s="491" t="s">
        <v>1514</v>
      </c>
      <c r="C39" s="509"/>
      <c r="D39" s="510"/>
      <c r="E39" s="268"/>
      <c r="F39" s="498"/>
      <c r="G39" s="497"/>
      <c r="H39" s="497"/>
      <c r="L39" s="497"/>
    </row>
    <row r="40" spans="1:13" ht="15" customHeight="1">
      <c r="A40" s="501"/>
      <c r="B40" s="516" t="s">
        <v>1513</v>
      </c>
      <c r="C40" s="509" t="s">
        <v>737</v>
      </c>
      <c r="D40" s="493">
        <f>D28+D33</f>
        <v>20</v>
      </c>
      <c r="E40" s="268"/>
      <c r="F40" s="498">
        <f>D40*E40</f>
        <v>0</v>
      </c>
      <c r="G40" s="497"/>
      <c r="H40" s="497"/>
      <c r="L40" s="497"/>
    </row>
    <row r="41" spans="1:13" ht="15" customHeight="1">
      <c r="A41" s="501"/>
      <c r="B41" s="516" t="s">
        <v>1512</v>
      </c>
      <c r="C41" s="509" t="s">
        <v>737</v>
      </c>
      <c r="D41" s="493">
        <f>D29+D34</f>
        <v>20</v>
      </c>
      <c r="E41" s="268"/>
      <c r="F41" s="498">
        <f>D41*E41</f>
        <v>0</v>
      </c>
      <c r="G41" s="497"/>
      <c r="H41" s="497"/>
      <c r="I41" s="487"/>
      <c r="J41" s="518"/>
      <c r="L41" s="497"/>
    </row>
    <row r="42" spans="1:13" ht="15" customHeight="1">
      <c r="A42" s="501"/>
      <c r="B42" s="519" t="s">
        <v>1198</v>
      </c>
      <c r="C42" s="509"/>
      <c r="D42" s="510"/>
      <c r="E42" s="268"/>
      <c r="F42" s="498"/>
      <c r="G42" s="497"/>
      <c r="H42" s="497"/>
      <c r="L42" s="487"/>
      <c r="M42" s="517"/>
    </row>
    <row r="43" spans="1:13" ht="15" customHeight="1">
      <c r="A43" s="502"/>
      <c r="B43" s="489"/>
      <c r="D43" s="510"/>
      <c r="E43" s="268"/>
      <c r="F43" s="498"/>
      <c r="G43" s="497"/>
      <c r="H43" s="497"/>
      <c r="L43" s="497"/>
    </row>
    <row r="44" spans="1:13" ht="15" customHeight="1">
      <c r="A44" s="513">
        <f>A36+1</f>
        <v>5</v>
      </c>
      <c r="B44" s="491" t="s">
        <v>1511</v>
      </c>
      <c r="C44" s="486"/>
      <c r="D44" s="486"/>
      <c r="E44" s="268"/>
      <c r="F44" s="498"/>
      <c r="I44" s="497"/>
    </row>
    <row r="45" spans="1:13" ht="15" customHeight="1">
      <c r="A45" s="520"/>
      <c r="B45" s="491" t="s">
        <v>1510</v>
      </c>
      <c r="C45" s="486"/>
      <c r="D45" s="486"/>
      <c r="E45" s="268"/>
      <c r="F45" s="498"/>
      <c r="I45" s="497"/>
    </row>
    <row r="46" spans="1:13" ht="15" customHeight="1">
      <c r="A46" s="521"/>
      <c r="B46" s="516" t="s">
        <v>1509</v>
      </c>
      <c r="C46" s="509" t="s">
        <v>2</v>
      </c>
      <c r="D46" s="509">
        <v>2</v>
      </c>
      <c r="E46" s="268"/>
      <c r="F46" s="498">
        <f>D46*E46</f>
        <v>0</v>
      </c>
      <c r="I46" s="497"/>
    </row>
    <row r="47" spans="1:13" ht="15" customHeight="1">
      <c r="A47" s="521"/>
      <c r="B47" s="522"/>
      <c r="D47" s="510"/>
      <c r="E47" s="268"/>
      <c r="F47" s="498"/>
      <c r="G47" s="497"/>
      <c r="H47" s="497"/>
      <c r="I47" s="497"/>
    </row>
    <row r="48" spans="1:13" ht="15" customHeight="1">
      <c r="A48" s="523">
        <f>A44+1</f>
        <v>6</v>
      </c>
      <c r="B48" s="524" t="s">
        <v>1508</v>
      </c>
      <c r="C48" s="492"/>
      <c r="D48" s="486"/>
      <c r="E48" s="268"/>
      <c r="F48" s="498"/>
      <c r="J48" s="518"/>
    </row>
    <row r="49" spans="1:10" ht="15" customHeight="1">
      <c r="A49" s="520"/>
      <c r="B49" s="491" t="s">
        <v>1507</v>
      </c>
      <c r="C49" s="490"/>
      <c r="D49" s="486"/>
      <c r="E49" s="268"/>
      <c r="F49" s="498"/>
      <c r="J49" s="518"/>
    </row>
    <row r="50" spans="1:10" ht="15" customHeight="1">
      <c r="A50" s="520"/>
      <c r="B50" s="516" t="s">
        <v>1506</v>
      </c>
      <c r="C50" s="509" t="s">
        <v>1450</v>
      </c>
      <c r="D50" s="509">
        <v>1</v>
      </c>
      <c r="E50" s="268"/>
      <c r="F50" s="498">
        <f>D50*E50</f>
        <v>0</v>
      </c>
    </row>
    <row r="51" spans="1:10" ht="15" customHeight="1">
      <c r="A51" s="520"/>
      <c r="B51" s="516" t="s">
        <v>1505</v>
      </c>
      <c r="C51" s="509" t="s">
        <v>1450</v>
      </c>
      <c r="D51" s="509">
        <v>1</v>
      </c>
      <c r="E51" s="268"/>
      <c r="F51" s="498">
        <f>D51*E51</f>
        <v>0</v>
      </c>
    </row>
    <row r="52" spans="1:10" ht="15" customHeight="1">
      <c r="A52" s="520"/>
      <c r="B52" s="516"/>
      <c r="C52" s="509"/>
      <c r="D52" s="510"/>
      <c r="E52" s="268"/>
      <c r="F52" s="498"/>
    </row>
    <row r="53" spans="1:10" ht="15" customHeight="1">
      <c r="A53" s="520">
        <f>A48+1</f>
        <v>7</v>
      </c>
      <c r="B53" s="525" t="s">
        <v>1504</v>
      </c>
      <c r="C53" s="509"/>
      <c r="D53" s="510"/>
      <c r="E53" s="268"/>
      <c r="F53" s="498"/>
    </row>
    <row r="54" spans="1:10" ht="15" customHeight="1">
      <c r="A54" s="520"/>
      <c r="B54" s="525" t="s">
        <v>1503</v>
      </c>
      <c r="C54" s="509"/>
      <c r="D54" s="510"/>
      <c r="E54" s="268"/>
      <c r="F54" s="498"/>
    </row>
    <row r="55" spans="1:10" ht="15" customHeight="1">
      <c r="A55" s="520"/>
      <c r="B55" s="525" t="s">
        <v>1502</v>
      </c>
      <c r="C55" s="509"/>
      <c r="D55" s="510"/>
      <c r="E55" s="268"/>
      <c r="F55" s="498"/>
    </row>
    <row r="56" spans="1:10" ht="15" customHeight="1">
      <c r="A56" s="520"/>
      <c r="B56" s="526" t="s">
        <v>1501</v>
      </c>
      <c r="C56" s="509" t="s">
        <v>1450</v>
      </c>
      <c r="D56" s="509">
        <v>1</v>
      </c>
      <c r="E56" s="268"/>
      <c r="F56" s="498">
        <f>D56*E56</f>
        <v>0</v>
      </c>
    </row>
    <row r="57" spans="1:10" ht="15" customHeight="1">
      <c r="A57" s="520"/>
      <c r="B57" s="519" t="s">
        <v>1198</v>
      </c>
      <c r="C57" s="509"/>
      <c r="D57" s="510"/>
      <c r="E57" s="268"/>
      <c r="F57" s="498"/>
    </row>
    <row r="58" spans="1:10" ht="15" customHeight="1">
      <c r="A58" s="520"/>
      <c r="B58" s="519"/>
      <c r="C58" s="509"/>
      <c r="D58" s="510"/>
      <c r="E58" s="268"/>
      <c r="F58" s="498"/>
    </row>
    <row r="59" spans="1:10" ht="15" customHeight="1">
      <c r="A59" s="520">
        <f>A53+1</f>
        <v>8</v>
      </c>
      <c r="B59" s="527" t="s">
        <v>1500</v>
      </c>
      <c r="C59" s="509"/>
      <c r="D59" s="510"/>
      <c r="E59" s="268"/>
      <c r="F59" s="498"/>
    </row>
    <row r="60" spans="1:10" ht="15" customHeight="1">
      <c r="A60" s="520"/>
      <c r="B60" s="528" t="s">
        <v>1499</v>
      </c>
      <c r="C60" s="509"/>
      <c r="D60" s="510"/>
      <c r="E60" s="268"/>
      <c r="F60" s="498"/>
    </row>
    <row r="61" spans="1:10" ht="15" customHeight="1">
      <c r="A61" s="520"/>
      <c r="B61" s="528" t="s">
        <v>1498</v>
      </c>
      <c r="C61" s="509"/>
      <c r="D61" s="510"/>
      <c r="E61" s="268"/>
      <c r="F61" s="498"/>
    </row>
    <row r="62" spans="1:10" ht="15" customHeight="1">
      <c r="A62" s="520"/>
      <c r="B62" s="528" t="s">
        <v>1497</v>
      </c>
      <c r="C62" s="509"/>
      <c r="D62" s="510"/>
      <c r="E62" s="268"/>
      <c r="F62" s="498"/>
    </row>
    <row r="63" spans="1:10" ht="15" customHeight="1">
      <c r="A63" s="520"/>
      <c r="B63" s="528" t="s">
        <v>1496</v>
      </c>
      <c r="C63" s="509"/>
      <c r="D63" s="510"/>
      <c r="E63" s="268"/>
      <c r="F63" s="498"/>
    </row>
    <row r="64" spans="1:10" ht="15" customHeight="1">
      <c r="A64" s="520"/>
      <c r="B64" s="528" t="s">
        <v>1495</v>
      </c>
      <c r="C64" s="509"/>
      <c r="D64" s="510"/>
      <c r="E64" s="268"/>
      <c r="F64" s="498"/>
    </row>
    <row r="65" spans="1:6" ht="15" customHeight="1">
      <c r="A65" s="520"/>
      <c r="B65" s="528" t="s">
        <v>1494</v>
      </c>
      <c r="C65" s="509"/>
      <c r="D65" s="510"/>
      <c r="E65" s="268"/>
      <c r="F65" s="498"/>
    </row>
    <row r="66" spans="1:6" ht="15" customHeight="1">
      <c r="A66" s="520"/>
      <c r="B66" s="528" t="s">
        <v>1493</v>
      </c>
      <c r="C66" s="509"/>
      <c r="D66" s="510"/>
      <c r="E66" s="268"/>
      <c r="F66" s="498"/>
    </row>
    <row r="67" spans="1:6" ht="15" customHeight="1">
      <c r="A67" s="520"/>
      <c r="B67" s="528" t="s">
        <v>1492</v>
      </c>
      <c r="C67" s="509"/>
      <c r="D67" s="510"/>
      <c r="E67" s="268"/>
      <c r="F67" s="498"/>
    </row>
    <row r="68" spans="1:6" ht="15" customHeight="1">
      <c r="A68" s="520"/>
      <c r="B68" s="528" t="s">
        <v>1491</v>
      </c>
      <c r="C68" s="509"/>
      <c r="D68" s="510"/>
      <c r="E68" s="268"/>
      <c r="F68" s="498"/>
    </row>
    <row r="69" spans="1:6" ht="15" customHeight="1">
      <c r="A69" s="520"/>
      <c r="B69" s="528" t="s">
        <v>1490</v>
      </c>
      <c r="C69" s="509"/>
      <c r="D69" s="510"/>
      <c r="E69" s="268"/>
      <c r="F69" s="498"/>
    </row>
    <row r="70" spans="1:6" ht="15" customHeight="1">
      <c r="A70" s="520"/>
      <c r="B70" s="528" t="s">
        <v>1489</v>
      </c>
      <c r="C70" s="509"/>
      <c r="D70" s="510"/>
      <c r="E70" s="268"/>
      <c r="F70" s="498"/>
    </row>
    <row r="71" spans="1:6" ht="15" customHeight="1">
      <c r="A71" s="520"/>
      <c r="B71" s="528" t="s">
        <v>1488</v>
      </c>
      <c r="C71" s="509"/>
      <c r="D71" s="510"/>
      <c r="E71" s="268"/>
      <c r="F71" s="498"/>
    </row>
    <row r="72" spans="1:6" ht="15" customHeight="1">
      <c r="A72" s="520"/>
      <c r="B72" s="528" t="s">
        <v>1487</v>
      </c>
      <c r="C72" s="509"/>
      <c r="D72" s="510"/>
      <c r="E72" s="268"/>
      <c r="F72" s="498"/>
    </row>
    <row r="73" spans="1:6" ht="15" customHeight="1">
      <c r="A73" s="520"/>
      <c r="B73" s="528" t="s">
        <v>1486</v>
      </c>
      <c r="C73" s="509"/>
      <c r="D73" s="510"/>
      <c r="E73" s="268"/>
      <c r="F73" s="498"/>
    </row>
    <row r="74" spans="1:6" ht="15" customHeight="1">
      <c r="A74" s="520"/>
      <c r="B74" s="528" t="s">
        <v>1485</v>
      </c>
      <c r="C74" s="509"/>
      <c r="D74" s="510"/>
      <c r="E74" s="268"/>
      <c r="F74" s="498"/>
    </row>
    <row r="75" spans="1:6" ht="15" customHeight="1">
      <c r="A75" s="520"/>
      <c r="B75" s="528" t="s">
        <v>1484</v>
      </c>
      <c r="C75" s="509"/>
      <c r="D75" s="510"/>
      <c r="E75" s="268"/>
      <c r="F75" s="498"/>
    </row>
    <row r="76" spans="1:6" ht="15" customHeight="1">
      <c r="A76" s="520"/>
      <c r="B76" s="528" t="s">
        <v>1483</v>
      </c>
      <c r="C76" s="509"/>
      <c r="D76" s="510"/>
      <c r="E76" s="268"/>
      <c r="F76" s="498"/>
    </row>
    <row r="77" spans="1:6" ht="15" customHeight="1">
      <c r="A77" s="520"/>
      <c r="B77" s="528" t="s">
        <v>1482</v>
      </c>
      <c r="C77" s="509"/>
      <c r="D77" s="510"/>
      <c r="E77" s="268"/>
      <c r="F77" s="498"/>
    </row>
    <row r="78" spans="1:6" ht="15" customHeight="1">
      <c r="A78" s="520"/>
      <c r="B78" s="526" t="s">
        <v>1481</v>
      </c>
      <c r="C78" s="509" t="s">
        <v>531</v>
      </c>
      <c r="D78" s="509">
        <v>2</v>
      </c>
      <c r="E78" s="268"/>
      <c r="F78" s="498">
        <f>D78*E78</f>
        <v>0</v>
      </c>
    </row>
    <row r="79" spans="1:6" ht="15" customHeight="1">
      <c r="A79" s="520"/>
      <c r="B79" s="519" t="s">
        <v>1198</v>
      </c>
      <c r="C79" s="509"/>
      <c r="D79" s="510"/>
      <c r="E79" s="268"/>
      <c r="F79" s="498"/>
    </row>
    <row r="80" spans="1:6" ht="15" customHeight="1">
      <c r="A80" s="520"/>
      <c r="B80" s="528"/>
      <c r="C80" s="509"/>
      <c r="D80" s="510"/>
      <c r="E80" s="268"/>
      <c r="F80" s="498"/>
    </row>
    <row r="81" spans="1:10" ht="15" customHeight="1">
      <c r="A81" s="521"/>
      <c r="B81" s="529"/>
      <c r="C81" s="486"/>
      <c r="D81" s="486"/>
      <c r="E81" s="268"/>
      <c r="F81" s="498"/>
      <c r="J81" s="518"/>
    </row>
    <row r="82" spans="1:10" ht="15" customHeight="1">
      <c r="A82" s="520">
        <f>A59+1</f>
        <v>9</v>
      </c>
      <c r="B82" s="524" t="s">
        <v>1480</v>
      </c>
      <c r="C82" s="490"/>
      <c r="D82" s="486"/>
      <c r="E82" s="268"/>
      <c r="F82" s="498"/>
      <c r="J82" s="518"/>
    </row>
    <row r="83" spans="1:10" ht="15" customHeight="1">
      <c r="A83" s="520"/>
      <c r="B83" s="491" t="s">
        <v>1479</v>
      </c>
      <c r="C83" s="490"/>
      <c r="D83" s="486"/>
      <c r="E83" s="268"/>
      <c r="F83" s="498"/>
      <c r="J83" s="518"/>
    </row>
    <row r="84" spans="1:10" ht="15" customHeight="1">
      <c r="A84" s="520"/>
      <c r="B84" s="491" t="s">
        <v>1478</v>
      </c>
      <c r="C84" s="509" t="s">
        <v>531</v>
      </c>
      <c r="D84" s="509">
        <v>1</v>
      </c>
      <c r="E84" s="268"/>
      <c r="F84" s="498">
        <f>D84*E84</f>
        <v>0</v>
      </c>
      <c r="J84" s="518"/>
    </row>
    <row r="85" spans="1:10" ht="15" customHeight="1">
      <c r="A85" s="520"/>
      <c r="B85" s="530"/>
      <c r="C85" s="509"/>
      <c r="D85" s="510"/>
      <c r="E85" s="268"/>
      <c r="F85" s="498"/>
    </row>
    <row r="86" spans="1:10" ht="15" customHeight="1">
      <c r="A86" s="531"/>
      <c r="B86" s="532"/>
      <c r="C86" s="533"/>
      <c r="D86" s="534"/>
      <c r="E86" s="269"/>
      <c r="F86" s="535"/>
    </row>
    <row r="87" spans="1:10" ht="15" customHeight="1">
      <c r="A87" s="521"/>
      <c r="B87" s="536"/>
      <c r="D87" s="510"/>
      <c r="E87" s="268"/>
      <c r="F87" s="498"/>
    </row>
    <row r="88" spans="1:10" ht="15" customHeight="1">
      <c r="A88" s="521"/>
      <c r="B88" s="537" t="s">
        <v>1342</v>
      </c>
      <c r="C88" s="509"/>
      <c r="D88" s="509"/>
      <c r="E88" s="268"/>
      <c r="F88" s="498">
        <f>SUM(F22:F87)</f>
        <v>0</v>
      </c>
      <c r="G88" s="538"/>
    </row>
    <row r="89" spans="1:10" ht="15" customHeight="1">
      <c r="A89" s="521"/>
      <c r="B89" s="536"/>
      <c r="D89" s="510"/>
      <c r="E89" s="270"/>
      <c r="F89" s="498"/>
    </row>
    <row r="90" spans="1:10" ht="15" customHeight="1">
      <c r="A90" s="521"/>
      <c r="B90" s="536"/>
      <c r="D90" s="510"/>
      <c r="E90" s="268"/>
      <c r="F90" s="498"/>
    </row>
    <row r="91" spans="1:10" ht="15" customHeight="1">
      <c r="A91" s="501" t="s">
        <v>1343</v>
      </c>
      <c r="B91" s="499" t="s">
        <v>1477</v>
      </c>
      <c r="D91" s="510"/>
      <c r="E91" s="268"/>
      <c r="F91" s="498"/>
      <c r="I91" s="510"/>
    </row>
    <row r="92" spans="1:10" ht="15" customHeight="1">
      <c r="A92" s="501"/>
      <c r="B92" s="499"/>
      <c r="D92" s="510"/>
      <c r="E92" s="268"/>
      <c r="F92" s="498"/>
      <c r="I92" s="510"/>
    </row>
    <row r="93" spans="1:10" ht="15" customHeight="1">
      <c r="A93" s="513">
        <v>1</v>
      </c>
      <c r="B93" s="499" t="s">
        <v>1476</v>
      </c>
      <c r="D93" s="510"/>
      <c r="E93" s="268"/>
      <c r="F93" s="498"/>
      <c r="I93" s="510"/>
    </row>
    <row r="94" spans="1:10" ht="15" customHeight="1">
      <c r="A94" s="501"/>
      <c r="B94" s="530" t="s">
        <v>1475</v>
      </c>
      <c r="C94" s="509" t="s">
        <v>531</v>
      </c>
      <c r="D94" s="509">
        <v>1</v>
      </c>
      <c r="E94" s="268"/>
      <c r="F94" s="498">
        <f>D94*E94</f>
        <v>0</v>
      </c>
      <c r="I94" s="510"/>
    </row>
    <row r="95" spans="1:10" ht="15" customHeight="1">
      <c r="A95" s="502"/>
      <c r="B95" s="503"/>
      <c r="D95" s="510"/>
      <c r="E95" s="268"/>
      <c r="F95" s="498"/>
      <c r="I95" s="510"/>
    </row>
    <row r="96" spans="1:10" ht="15" customHeight="1">
      <c r="A96" s="513">
        <f>A93+1</f>
        <v>2</v>
      </c>
      <c r="B96" s="491" t="s">
        <v>1474</v>
      </c>
      <c r="C96" s="490"/>
      <c r="D96" s="486"/>
      <c r="E96" s="268"/>
      <c r="F96" s="498"/>
      <c r="I96" s="510"/>
    </row>
    <row r="97" spans="1:14" ht="15" customHeight="1">
      <c r="A97" s="501"/>
      <c r="B97" s="516" t="s">
        <v>1473</v>
      </c>
      <c r="C97" s="490"/>
      <c r="D97" s="486"/>
      <c r="E97" s="268"/>
      <c r="F97" s="498"/>
      <c r="I97" s="510"/>
    </row>
    <row r="98" spans="1:14" ht="15" customHeight="1">
      <c r="A98" s="501"/>
      <c r="B98" s="491" t="s">
        <v>1472</v>
      </c>
      <c r="C98" s="490"/>
      <c r="D98" s="486"/>
      <c r="E98" s="268"/>
      <c r="F98" s="498"/>
      <c r="I98" s="510"/>
      <c r="K98" s="517"/>
    </row>
    <row r="99" spans="1:14" ht="15" customHeight="1">
      <c r="A99" s="501"/>
      <c r="B99" s="499" t="s">
        <v>1447</v>
      </c>
      <c r="C99" s="509" t="s">
        <v>737</v>
      </c>
      <c r="D99" s="493">
        <v>2</v>
      </c>
      <c r="E99" s="268"/>
      <c r="F99" s="498">
        <f>D99*E99</f>
        <v>0</v>
      </c>
      <c r="I99" s="510"/>
    </row>
    <row r="100" spans="1:14" ht="15" customHeight="1">
      <c r="A100" s="501"/>
      <c r="B100" s="499" t="s">
        <v>1446</v>
      </c>
      <c r="C100" s="509" t="s">
        <v>737</v>
      </c>
      <c r="D100" s="493">
        <v>12</v>
      </c>
      <c r="E100" s="268"/>
      <c r="F100" s="498">
        <f>D100*E100</f>
        <v>0</v>
      </c>
      <c r="I100" s="510"/>
    </row>
    <row r="101" spans="1:14" ht="15" customHeight="1">
      <c r="A101" s="521"/>
      <c r="B101" s="536"/>
      <c r="D101" s="510"/>
      <c r="E101" s="268"/>
      <c r="F101" s="498"/>
      <c r="I101" s="510"/>
    </row>
    <row r="102" spans="1:14" ht="15" customHeight="1">
      <c r="A102" s="520">
        <f>A96+1</f>
        <v>3</v>
      </c>
      <c r="B102" s="491" t="s">
        <v>1471</v>
      </c>
      <c r="C102" s="490"/>
      <c r="D102" s="486"/>
      <c r="E102" s="268"/>
      <c r="F102" s="498"/>
      <c r="I102" s="510"/>
    </row>
    <row r="103" spans="1:14" ht="15" customHeight="1">
      <c r="A103" s="520"/>
      <c r="B103" s="491" t="s">
        <v>1470</v>
      </c>
      <c r="C103" s="490"/>
      <c r="D103" s="486"/>
      <c r="E103" s="268"/>
      <c r="F103" s="498"/>
      <c r="I103" s="510"/>
      <c r="M103" s="510"/>
      <c r="N103" s="517"/>
    </row>
    <row r="104" spans="1:14" ht="15" customHeight="1">
      <c r="A104" s="520"/>
      <c r="B104" s="491" t="s">
        <v>1469</v>
      </c>
      <c r="C104" s="490"/>
      <c r="D104" s="486"/>
      <c r="E104" s="268"/>
      <c r="F104" s="498"/>
      <c r="I104" s="510"/>
      <c r="M104" s="510"/>
      <c r="N104" s="517"/>
    </row>
    <row r="105" spans="1:14" ht="15" customHeight="1">
      <c r="A105" s="520"/>
      <c r="B105" s="516" t="s">
        <v>1468</v>
      </c>
      <c r="C105" s="490"/>
      <c r="D105" s="486"/>
      <c r="E105" s="268"/>
      <c r="F105" s="498"/>
      <c r="I105" s="510"/>
    </row>
    <row r="106" spans="1:14" ht="15" customHeight="1">
      <c r="A106" s="521"/>
      <c r="B106" s="491" t="s">
        <v>1467</v>
      </c>
      <c r="C106" s="509" t="s">
        <v>1450</v>
      </c>
      <c r="D106" s="509">
        <v>3</v>
      </c>
      <c r="E106" s="268"/>
      <c r="F106" s="498">
        <f>D106*E106</f>
        <v>0</v>
      </c>
      <c r="I106" s="510"/>
    </row>
    <row r="107" spans="1:14" ht="15" customHeight="1">
      <c r="A107" s="521"/>
      <c r="B107" s="491" t="s">
        <v>1466</v>
      </c>
      <c r="C107" s="509" t="s">
        <v>1450</v>
      </c>
      <c r="D107" s="509">
        <f>1+1+1</f>
        <v>3</v>
      </c>
      <c r="E107" s="268"/>
      <c r="F107" s="498">
        <f>D107*E107</f>
        <v>0</v>
      </c>
      <c r="I107" s="510"/>
    </row>
    <row r="108" spans="1:14" ht="15" customHeight="1">
      <c r="A108" s="521"/>
      <c r="B108" s="491"/>
      <c r="C108" s="509"/>
      <c r="D108" s="509"/>
      <c r="E108" s="268"/>
      <c r="F108" s="498"/>
      <c r="I108" s="510"/>
    </row>
    <row r="109" spans="1:14" ht="15" customHeight="1">
      <c r="A109" s="521"/>
      <c r="B109" s="516" t="s">
        <v>1465</v>
      </c>
      <c r="C109" s="490"/>
      <c r="D109" s="486"/>
      <c r="E109" s="268"/>
      <c r="F109" s="498"/>
      <c r="I109" s="510"/>
    </row>
    <row r="110" spans="1:14" ht="15" customHeight="1">
      <c r="A110" s="521"/>
      <c r="B110" s="491" t="s">
        <v>1464</v>
      </c>
      <c r="C110" s="509" t="s">
        <v>1450</v>
      </c>
      <c r="D110" s="509">
        <v>1</v>
      </c>
      <c r="E110" s="268"/>
      <c r="F110" s="498">
        <f>D110*E110</f>
        <v>0</v>
      </c>
      <c r="I110" s="510"/>
    </row>
    <row r="111" spans="1:14" ht="15" customHeight="1">
      <c r="A111" s="521"/>
      <c r="B111" s="489" t="s">
        <v>1463</v>
      </c>
      <c r="C111" s="486"/>
      <c r="D111" s="486"/>
      <c r="E111" s="268"/>
      <c r="F111" s="498"/>
      <c r="I111" s="510"/>
    </row>
    <row r="112" spans="1:14" ht="15" customHeight="1">
      <c r="A112" s="521"/>
      <c r="B112" s="516" t="s">
        <v>1462</v>
      </c>
      <c r="C112" s="490"/>
      <c r="D112" s="486"/>
      <c r="E112" s="268"/>
      <c r="F112" s="498"/>
      <c r="I112" s="510"/>
    </row>
    <row r="113" spans="1:11" ht="15" customHeight="1">
      <c r="A113" s="521"/>
      <c r="B113" s="491" t="s">
        <v>1461</v>
      </c>
      <c r="C113" s="509" t="s">
        <v>1450</v>
      </c>
      <c r="D113" s="509">
        <v>1</v>
      </c>
      <c r="E113" s="268"/>
      <c r="F113" s="498">
        <f>D113*E113</f>
        <v>0</v>
      </c>
      <c r="I113" s="510"/>
    </row>
    <row r="114" spans="1:11" ht="15" customHeight="1">
      <c r="A114" s="521"/>
      <c r="B114" s="489" t="s">
        <v>1460</v>
      </c>
      <c r="C114" s="486"/>
      <c r="D114" s="486"/>
      <c r="E114" s="268"/>
      <c r="F114" s="498"/>
      <c r="I114" s="510"/>
    </row>
    <row r="115" spans="1:11" ht="15" customHeight="1">
      <c r="A115" s="521"/>
      <c r="B115" s="516" t="s">
        <v>1459</v>
      </c>
      <c r="C115" s="490"/>
      <c r="D115" s="486"/>
      <c r="E115" s="268"/>
      <c r="F115" s="498"/>
      <c r="I115" s="510"/>
    </row>
    <row r="116" spans="1:11" ht="15" customHeight="1">
      <c r="A116" s="521"/>
      <c r="B116" s="491" t="s">
        <v>1458</v>
      </c>
      <c r="C116" s="509" t="s">
        <v>1450</v>
      </c>
      <c r="D116" s="509">
        <v>2</v>
      </c>
      <c r="E116" s="268"/>
      <c r="F116" s="498">
        <f>D116*E116</f>
        <v>0</v>
      </c>
      <c r="I116" s="510"/>
    </row>
    <row r="117" spans="1:11" ht="15" customHeight="1">
      <c r="A117" s="521"/>
      <c r="B117" s="491" t="s">
        <v>1457</v>
      </c>
      <c r="C117" s="509" t="s">
        <v>1450</v>
      </c>
      <c r="D117" s="509">
        <f>4+7+6+1+1</f>
        <v>19</v>
      </c>
      <c r="E117" s="268"/>
      <c r="F117" s="498">
        <f>D117*E117</f>
        <v>0</v>
      </c>
      <c r="I117" s="510"/>
    </row>
    <row r="118" spans="1:11" ht="15" customHeight="1">
      <c r="A118" s="521"/>
      <c r="B118" s="489"/>
      <c r="C118" s="486"/>
      <c r="D118" s="486"/>
      <c r="E118" s="268"/>
      <c r="F118" s="498"/>
      <c r="I118" s="510"/>
    </row>
    <row r="119" spans="1:11" ht="15" customHeight="1">
      <c r="A119" s="521"/>
      <c r="B119" s="516" t="s">
        <v>1456</v>
      </c>
      <c r="C119" s="490"/>
      <c r="D119" s="486"/>
      <c r="E119" s="268"/>
      <c r="F119" s="498"/>
      <c r="I119" s="510"/>
      <c r="J119" s="510"/>
      <c r="K119" s="517"/>
    </row>
    <row r="120" spans="1:11" ht="15" customHeight="1">
      <c r="A120" s="521"/>
      <c r="B120" s="491" t="s">
        <v>1455</v>
      </c>
      <c r="C120" s="509" t="s">
        <v>1450</v>
      </c>
      <c r="D120" s="509">
        <v>1</v>
      </c>
      <c r="E120" s="268"/>
      <c r="F120" s="498">
        <f>D120*E120</f>
        <v>0</v>
      </c>
      <c r="I120" s="510"/>
    </row>
    <row r="121" spans="1:11" ht="15" customHeight="1">
      <c r="A121" s="521"/>
      <c r="B121" s="489"/>
      <c r="D121" s="510"/>
      <c r="E121" s="268"/>
      <c r="F121" s="498"/>
      <c r="I121" s="510"/>
    </row>
    <row r="122" spans="1:11" ht="15" customHeight="1">
      <c r="A122" s="521"/>
      <c r="B122" s="516" t="s">
        <v>1454</v>
      </c>
      <c r="C122" s="486"/>
      <c r="D122" s="486"/>
      <c r="E122" s="268"/>
      <c r="F122" s="498"/>
      <c r="I122" s="510"/>
    </row>
    <row r="123" spans="1:11" ht="15" customHeight="1">
      <c r="A123" s="521"/>
      <c r="B123" s="491" t="s">
        <v>1453</v>
      </c>
      <c r="C123" s="509" t="s">
        <v>1450</v>
      </c>
      <c r="D123" s="509">
        <v>1</v>
      </c>
      <c r="E123" s="268"/>
      <c r="F123" s="498">
        <f>D123*E123</f>
        <v>0</v>
      </c>
      <c r="I123" s="510"/>
    </row>
    <row r="124" spans="1:11" ht="15" customHeight="1">
      <c r="A124" s="521"/>
      <c r="B124" s="489"/>
      <c r="C124" s="486"/>
      <c r="D124" s="486"/>
      <c r="E124" s="268"/>
      <c r="F124" s="498"/>
      <c r="I124" s="510"/>
    </row>
    <row r="125" spans="1:11" ht="15" customHeight="1">
      <c r="A125" s="521"/>
      <c r="B125" s="516" t="s">
        <v>1452</v>
      </c>
      <c r="C125" s="490"/>
      <c r="D125" s="486"/>
      <c r="E125" s="268"/>
      <c r="F125" s="498"/>
      <c r="I125" s="510"/>
    </row>
    <row r="126" spans="1:11" ht="15" customHeight="1">
      <c r="A126" s="521"/>
      <c r="B126" s="491" t="s">
        <v>1451</v>
      </c>
      <c r="C126" s="509" t="s">
        <v>1450</v>
      </c>
      <c r="D126" s="509">
        <v>5</v>
      </c>
      <c r="E126" s="268"/>
      <c r="F126" s="498">
        <f>D126*E126</f>
        <v>0</v>
      </c>
      <c r="I126" s="510"/>
    </row>
    <row r="127" spans="1:11" ht="15" customHeight="1">
      <c r="A127" s="521"/>
      <c r="B127" s="491"/>
      <c r="C127" s="509"/>
      <c r="D127" s="510"/>
      <c r="E127" s="268"/>
      <c r="F127" s="498"/>
      <c r="I127" s="510"/>
    </row>
    <row r="128" spans="1:11" ht="15" customHeight="1">
      <c r="A128" s="520">
        <f>A102+1</f>
        <v>4</v>
      </c>
      <c r="B128" s="491" t="s">
        <v>1449</v>
      </c>
      <c r="C128" s="509"/>
      <c r="D128" s="510"/>
      <c r="E128" s="268"/>
      <c r="F128" s="498"/>
      <c r="I128" s="510"/>
    </row>
    <row r="129" spans="1:17" ht="15" customHeight="1">
      <c r="A129" s="521"/>
      <c r="B129" s="491" t="s">
        <v>1448</v>
      </c>
      <c r="C129" s="509"/>
      <c r="D129" s="510"/>
      <c r="E129" s="268"/>
      <c r="F129" s="498"/>
      <c r="I129" s="510"/>
    </row>
    <row r="130" spans="1:17" ht="15" customHeight="1">
      <c r="A130" s="521"/>
      <c r="B130" s="499" t="s">
        <v>1447</v>
      </c>
      <c r="C130" s="509" t="s">
        <v>737</v>
      </c>
      <c r="D130" s="509">
        <v>0.5</v>
      </c>
      <c r="E130" s="268"/>
      <c r="F130" s="498">
        <f>D130*E130</f>
        <v>0</v>
      </c>
      <c r="I130" s="510"/>
    </row>
    <row r="131" spans="1:17" ht="15" customHeight="1">
      <c r="A131" s="521"/>
      <c r="B131" s="499" t="s">
        <v>1446</v>
      </c>
      <c r="C131" s="509" t="s">
        <v>737</v>
      </c>
      <c r="D131" s="509">
        <v>2</v>
      </c>
      <c r="E131" s="268"/>
      <c r="F131" s="498">
        <f>D131*E131</f>
        <v>0</v>
      </c>
      <c r="I131" s="510"/>
    </row>
    <row r="132" spans="1:17" ht="15" customHeight="1">
      <c r="A132" s="521"/>
      <c r="B132" s="522"/>
      <c r="D132" s="510"/>
      <c r="E132" s="268"/>
      <c r="F132" s="498"/>
      <c r="G132" s="497"/>
      <c r="H132" s="497"/>
      <c r="I132" s="497"/>
    </row>
    <row r="133" spans="1:17" ht="15" customHeight="1">
      <c r="A133" s="520">
        <f>A128+1</f>
        <v>5</v>
      </c>
      <c r="B133" s="491" t="s">
        <v>1445</v>
      </c>
      <c r="C133" s="509"/>
      <c r="D133" s="510"/>
      <c r="E133" s="268"/>
      <c r="F133" s="498"/>
      <c r="G133" s="497"/>
      <c r="H133" s="497"/>
      <c r="I133" s="497"/>
    </row>
    <row r="134" spans="1:17" ht="15" customHeight="1">
      <c r="A134" s="520"/>
      <c r="B134" s="491" t="s">
        <v>1444</v>
      </c>
      <c r="C134" s="509"/>
      <c r="D134" s="510"/>
      <c r="E134" s="268"/>
      <c r="F134" s="498"/>
      <c r="G134" s="497"/>
      <c r="H134" s="497"/>
      <c r="I134" s="497"/>
    </row>
    <row r="135" spans="1:17" ht="15" customHeight="1">
      <c r="A135" s="520"/>
      <c r="B135" s="525" t="s">
        <v>1443</v>
      </c>
      <c r="C135" s="509"/>
      <c r="D135" s="510"/>
      <c r="E135" s="268"/>
      <c r="F135" s="498"/>
      <c r="G135" s="497"/>
      <c r="H135" s="497"/>
      <c r="I135" s="497"/>
    </row>
    <row r="136" spans="1:17" ht="15" customHeight="1">
      <c r="A136" s="520"/>
      <c r="B136" s="491" t="s">
        <v>1442</v>
      </c>
      <c r="C136" s="509"/>
      <c r="D136" s="510"/>
      <c r="E136" s="268"/>
      <c r="F136" s="498"/>
      <c r="G136" s="497"/>
      <c r="H136" s="497"/>
      <c r="I136" s="497"/>
    </row>
    <row r="137" spans="1:17" ht="15" customHeight="1">
      <c r="A137" s="520"/>
      <c r="B137" s="491" t="s">
        <v>1441</v>
      </c>
      <c r="C137" s="509"/>
      <c r="D137" s="510"/>
      <c r="E137" s="268"/>
      <c r="F137" s="498"/>
      <c r="G137" s="497"/>
      <c r="H137" s="497"/>
      <c r="I137" s="497"/>
    </row>
    <row r="138" spans="1:17" ht="15" customHeight="1">
      <c r="A138" s="520"/>
      <c r="B138" s="491" t="s">
        <v>1440</v>
      </c>
      <c r="C138" s="509"/>
      <c r="D138" s="510"/>
      <c r="E138" s="268"/>
      <c r="F138" s="498"/>
      <c r="G138" s="497"/>
      <c r="H138" s="497"/>
      <c r="I138" s="497"/>
    </row>
    <row r="139" spans="1:17" ht="15" customHeight="1">
      <c r="A139" s="520"/>
      <c r="B139" s="491" t="s">
        <v>1439</v>
      </c>
      <c r="C139" s="509"/>
      <c r="D139" s="510"/>
      <c r="E139" s="268"/>
      <c r="F139" s="498"/>
      <c r="G139" s="497"/>
      <c r="H139" s="497"/>
      <c r="I139" s="497"/>
    </row>
    <row r="140" spans="1:17" ht="15" customHeight="1">
      <c r="A140" s="520"/>
      <c r="B140" s="491" t="s">
        <v>1438</v>
      </c>
      <c r="C140" s="509" t="s">
        <v>2</v>
      </c>
      <c r="D140" s="509">
        <v>1</v>
      </c>
      <c r="E140" s="268"/>
      <c r="F140" s="498">
        <f>D140*E140</f>
        <v>0</v>
      </c>
      <c r="G140" s="497"/>
      <c r="H140" s="497"/>
      <c r="I140" s="497"/>
    </row>
    <row r="141" spans="1:17" ht="15" customHeight="1">
      <c r="A141" s="520"/>
      <c r="B141" s="491"/>
      <c r="C141" s="509"/>
      <c r="D141" s="510"/>
      <c r="E141" s="539"/>
      <c r="F141" s="498"/>
      <c r="G141" s="497"/>
      <c r="H141" s="497"/>
      <c r="I141" s="497"/>
    </row>
    <row r="142" spans="1:17" ht="15" customHeight="1">
      <c r="A142" s="540"/>
      <c r="B142" s="541"/>
      <c r="C142" s="542"/>
      <c r="D142" s="543"/>
      <c r="E142" s="533"/>
      <c r="F142" s="535"/>
    </row>
    <row r="143" spans="1:17" ht="15" customHeight="1">
      <c r="A143" s="501"/>
      <c r="B143" s="530"/>
      <c r="C143" s="509"/>
      <c r="D143" s="510"/>
      <c r="E143" s="539"/>
      <c r="F143" s="498"/>
    </row>
    <row r="144" spans="1:17" ht="15" customHeight="1">
      <c r="A144" s="493"/>
      <c r="B144" s="537" t="s">
        <v>1342</v>
      </c>
      <c r="C144" s="509"/>
      <c r="D144" s="510"/>
      <c r="E144" s="539"/>
      <c r="F144" s="498">
        <f>SUM(F94:F143)</f>
        <v>0</v>
      </c>
      <c r="G144" s="538"/>
      <c r="H144" s="497"/>
      <c r="Q144" s="544"/>
    </row>
    <row r="145" spans="1:17" ht="15" customHeight="1">
      <c r="A145" s="545"/>
      <c r="B145" s="546"/>
      <c r="C145" s="547"/>
      <c r="D145" s="547"/>
      <c r="E145" s="548"/>
      <c r="F145" s="549"/>
      <c r="G145" s="550"/>
      <c r="H145" s="497"/>
      <c r="Q145" s="544"/>
    </row>
    <row r="146" spans="1:17" ht="15" customHeight="1">
      <c r="A146" s="551"/>
      <c r="B146" s="546"/>
      <c r="C146" s="547"/>
      <c r="D146" s="547"/>
      <c r="E146" s="552"/>
      <c r="F146" s="553"/>
      <c r="G146" s="550"/>
      <c r="H146" s="497"/>
      <c r="Q146" s="544"/>
    </row>
    <row r="147" spans="1:17" ht="15" customHeight="1">
      <c r="A147" s="554"/>
      <c r="B147" s="555" t="s">
        <v>1432</v>
      </c>
      <c r="C147" s="556"/>
      <c r="D147" s="556"/>
      <c r="E147" s="557"/>
      <c r="F147" s="558"/>
      <c r="G147" s="550"/>
      <c r="H147" s="497"/>
      <c r="Q147" s="544"/>
    </row>
    <row r="148" spans="1:17" ht="15" customHeight="1">
      <c r="A148" s="559"/>
      <c r="B148" s="537"/>
      <c r="C148" s="560"/>
      <c r="D148" s="560"/>
      <c r="E148" s="548"/>
      <c r="F148" s="561"/>
      <c r="G148" s="550"/>
      <c r="H148" s="497"/>
      <c r="I148" s="497"/>
      <c r="Q148" s="544"/>
    </row>
    <row r="149" spans="1:17" ht="15" customHeight="1">
      <c r="A149" s="559" t="str">
        <f>A20</f>
        <v>A.</v>
      </c>
      <c r="B149" s="562" t="str">
        <f>B20</f>
        <v>VODOVOD</v>
      </c>
      <c r="C149" s="560"/>
      <c r="D149" s="560"/>
      <c r="E149" s="548"/>
      <c r="F149" s="563">
        <f>F88</f>
        <v>0</v>
      </c>
      <c r="G149" s="550"/>
      <c r="H149" s="497"/>
      <c r="I149" s="497"/>
    </row>
    <row r="150" spans="1:17" ht="15" customHeight="1">
      <c r="A150" s="559"/>
      <c r="B150" s="537"/>
      <c r="C150" s="560"/>
      <c r="D150" s="560"/>
      <c r="E150" s="548"/>
      <c r="F150" s="549"/>
      <c r="G150" s="550"/>
      <c r="H150" s="497"/>
      <c r="I150" s="497"/>
      <c r="Q150" s="544"/>
    </row>
    <row r="151" spans="1:17" ht="15" customHeight="1">
      <c r="A151" s="559" t="str">
        <f>A91</f>
        <v>B.</v>
      </c>
      <c r="B151" s="562" t="str">
        <f>B91</f>
        <v>KANALIZACIJA</v>
      </c>
      <c r="C151" s="560"/>
      <c r="D151" s="560"/>
      <c r="E151" s="548"/>
      <c r="F151" s="563">
        <f>F144</f>
        <v>0</v>
      </c>
      <c r="G151" s="550"/>
      <c r="I151" s="497"/>
    </row>
    <row r="152" spans="1:17" ht="15" customHeight="1">
      <c r="A152" s="564"/>
      <c r="B152" s="565"/>
      <c r="C152" s="566"/>
      <c r="D152" s="566"/>
      <c r="E152" s="566"/>
      <c r="F152" s="549"/>
      <c r="G152" s="550"/>
      <c r="I152" s="497"/>
      <c r="L152" s="497"/>
    </row>
    <row r="153" spans="1:17" ht="15" customHeight="1">
      <c r="A153" s="567"/>
      <c r="B153" s="568"/>
      <c r="C153" s="569"/>
      <c r="D153" s="570"/>
      <c r="E153" s="570"/>
      <c r="F153" s="571"/>
      <c r="G153" s="550"/>
      <c r="H153" s="497"/>
      <c r="I153" s="497"/>
      <c r="K153" s="497"/>
      <c r="L153" s="497"/>
    </row>
    <row r="154" spans="1:17" ht="15" customHeight="1">
      <c r="A154" s="564"/>
      <c r="B154" s="537"/>
      <c r="C154" s="666" t="s">
        <v>1433</v>
      </c>
      <c r="D154" s="666"/>
      <c r="E154" s="572"/>
      <c r="F154" s="549">
        <f>SUM(F148:F152)</f>
        <v>0</v>
      </c>
      <c r="G154" s="550"/>
      <c r="H154" s="573"/>
      <c r="I154" s="573"/>
      <c r="J154" s="518"/>
      <c r="K154" s="573"/>
      <c r="L154" s="573"/>
      <c r="M154" s="573"/>
    </row>
    <row r="155" spans="1:17" ht="15" customHeight="1">
      <c r="A155" s="564"/>
      <c r="B155" s="537"/>
      <c r="C155" s="490"/>
      <c r="D155" s="490"/>
      <c r="E155" s="574"/>
      <c r="F155" s="549"/>
      <c r="G155" s="550"/>
    </row>
    <row r="156" spans="1:17" ht="15" customHeight="1">
      <c r="A156" s="564"/>
      <c r="B156" s="537"/>
      <c r="C156" s="666" t="s">
        <v>1434</v>
      </c>
      <c r="D156" s="666"/>
      <c r="E156" s="572"/>
      <c r="F156" s="549">
        <f>F154*0.25</f>
        <v>0</v>
      </c>
      <c r="G156" s="550"/>
    </row>
    <row r="157" spans="1:17" ht="15" customHeight="1">
      <c r="A157" s="575"/>
      <c r="B157" s="576"/>
      <c r="D157" s="544"/>
      <c r="E157" s="577"/>
      <c r="F157" s="578"/>
      <c r="G157" s="550"/>
    </row>
    <row r="158" spans="1:17">
      <c r="A158" s="579"/>
      <c r="B158" s="580"/>
      <c r="C158" s="581"/>
      <c r="D158" s="582"/>
      <c r="E158" s="583"/>
      <c r="F158" s="584"/>
      <c r="G158" s="550"/>
    </row>
    <row r="159" spans="1:17">
      <c r="A159" s="551"/>
      <c r="B159" s="537"/>
      <c r="C159" s="667" t="s">
        <v>1437</v>
      </c>
      <c r="D159" s="667"/>
      <c r="E159" s="585"/>
      <c r="F159" s="549">
        <f>SUM(F154:F158)</f>
        <v>0</v>
      </c>
      <c r="G159" s="550"/>
      <c r="H159" s="490"/>
    </row>
    <row r="160" spans="1:17">
      <c r="B160" s="494"/>
      <c r="C160" s="509"/>
      <c r="D160" s="539"/>
      <c r="E160" s="539"/>
      <c r="F160" s="498"/>
      <c r="G160" s="490"/>
      <c r="H160" s="490"/>
    </row>
    <row r="161" spans="2:8">
      <c r="B161" s="494"/>
      <c r="C161" s="509"/>
      <c r="D161" s="539"/>
      <c r="E161" s="539"/>
      <c r="F161" s="539"/>
      <c r="G161" s="490"/>
      <c r="H161" s="490"/>
    </row>
  </sheetData>
  <sheetProtection algorithmName="SHA-512" hashValue="08wK58ppzuGFXupyG1p0/sMyW9BLerHCuMrJIUvU+agGDWENflOpe6thts2rmzAV+/knZhlJfSG09pYYrK3NIg==" saltValue="Girjmji28kzt0euUtU4ivw==" spinCount="100000" sheet="1" objects="1" scenarios="1"/>
  <mergeCells count="8">
    <mergeCell ref="A2:G2"/>
    <mergeCell ref="A3:G3"/>
    <mergeCell ref="C154:D154"/>
    <mergeCell ref="C156:D156"/>
    <mergeCell ref="C159:D159"/>
    <mergeCell ref="A9:F9"/>
    <mergeCell ref="A10:F10"/>
    <mergeCell ref="B7:E7"/>
  </mergeCells>
  <pageMargins left="0.59055118110236227" right="0.23622047244094491" top="0.74803149606299213" bottom="0.74803149606299213" header="0.31496062992125984" footer="0.31496062992125984"/>
  <pageSetup paperSize="9" scale="94" orientation="portrait" r:id="rId1"/>
  <headerFooter alignWithMargins="0"/>
  <rowBreaks count="3" manualBreakCount="3">
    <brk id="52" max="5" man="1"/>
    <brk id="101" max="5" man="1"/>
    <brk id="14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568E-FEB5-4895-A69E-71FCD5567A98}">
  <dimension ref="A1:F113"/>
  <sheetViews>
    <sheetView zoomScaleNormal="100" zoomScaleSheetLayoutView="115" workbookViewId="0">
      <selection activeCell="C5" sqref="C5"/>
    </sheetView>
  </sheetViews>
  <sheetFormatPr defaultColWidth="10.75" defaultRowHeight="39.6" customHeight="1"/>
  <cols>
    <col min="1" max="1" width="3.875" style="1" customWidth="1"/>
    <col min="2" max="2" width="59" style="1" customWidth="1"/>
    <col min="3" max="5" width="6.5" style="1" customWidth="1"/>
    <col min="6" max="6" width="14.75" style="1" customWidth="1"/>
    <col min="7" max="16384" width="10.75" style="1"/>
  </cols>
  <sheetData>
    <row r="1" spans="1:6" s="259" customFormat="1" ht="39.6" customHeight="1">
      <c r="A1" s="621" t="s">
        <v>101</v>
      </c>
      <c r="B1" s="621"/>
    </row>
    <row r="2" spans="1:6" ht="39.6" customHeight="1">
      <c r="A2" s="622" t="s">
        <v>1550</v>
      </c>
      <c r="B2" s="617"/>
    </row>
    <row r="3" spans="1:6" ht="39.6" customHeight="1">
      <c r="A3" s="617"/>
      <c r="B3" s="617"/>
    </row>
    <row r="4" spans="1:6" ht="39.6" customHeight="1">
      <c r="A4" s="618" t="s">
        <v>7</v>
      </c>
      <c r="B4" s="617"/>
    </row>
    <row r="5" spans="1:6" ht="60" customHeight="1">
      <c r="A5" s="672" t="s">
        <v>1549</v>
      </c>
      <c r="B5" s="672"/>
      <c r="C5" s="301"/>
      <c r="D5" s="301"/>
      <c r="E5" s="301"/>
    </row>
    <row r="6" spans="1:6" ht="49.5" customHeight="1">
      <c r="A6" s="673" t="s">
        <v>1548</v>
      </c>
      <c r="B6" s="673"/>
      <c r="C6" s="301"/>
      <c r="D6" s="301"/>
      <c r="E6" s="301"/>
    </row>
    <row r="7" spans="1:6" ht="27" customHeight="1">
      <c r="A7" s="672" t="s">
        <v>1547</v>
      </c>
      <c r="B7" s="672"/>
      <c r="C7" s="301"/>
      <c r="D7" s="301"/>
      <c r="E7" s="301"/>
    </row>
    <row r="8" spans="1:6" ht="12">
      <c r="A8" s="672" t="s">
        <v>1546</v>
      </c>
      <c r="B8" s="672"/>
      <c r="C8" s="301"/>
      <c r="D8" s="301"/>
      <c r="E8" s="301"/>
    </row>
    <row r="9" spans="1:6" ht="14.25" customHeight="1">
      <c r="A9" s="675" t="s">
        <v>1545</v>
      </c>
      <c r="B9" s="672"/>
      <c r="C9" s="301"/>
      <c r="D9" s="301"/>
      <c r="E9" s="301"/>
    </row>
    <row r="10" spans="1:6" ht="14.25" customHeight="1">
      <c r="A10" s="675" t="s">
        <v>1544</v>
      </c>
      <c r="B10" s="672"/>
      <c r="C10" s="301"/>
      <c r="D10" s="301"/>
      <c r="E10" s="301"/>
    </row>
    <row r="11" spans="1:6" ht="14.25" customHeight="1">
      <c r="A11" s="675" t="s">
        <v>1543</v>
      </c>
      <c r="B11" s="672"/>
      <c r="C11" s="301"/>
      <c r="D11" s="301"/>
      <c r="E11" s="301"/>
    </row>
    <row r="12" spans="1:6" ht="27" customHeight="1">
      <c r="A12" s="675" t="s">
        <v>1542</v>
      </c>
      <c r="B12" s="672"/>
      <c r="C12" s="301"/>
      <c r="D12" s="301"/>
      <c r="E12" s="301"/>
      <c r="F12" s="301"/>
    </row>
    <row r="13" spans="1:6" ht="27" customHeight="1">
      <c r="A13" s="675" t="s">
        <v>1540</v>
      </c>
      <c r="B13" s="675"/>
      <c r="C13" s="301"/>
      <c r="D13" s="301"/>
      <c r="E13" s="301"/>
    </row>
    <row r="14" spans="1:6" ht="27" customHeight="1">
      <c r="A14" s="675" t="s">
        <v>1539</v>
      </c>
      <c r="B14" s="675"/>
      <c r="C14" s="301"/>
      <c r="D14" s="301"/>
      <c r="E14" s="301"/>
    </row>
    <row r="15" spans="1:6" s="261" customFormat="1" ht="27" customHeight="1">
      <c r="A15" s="674" t="s">
        <v>1538</v>
      </c>
      <c r="B15" s="674"/>
      <c r="C15" s="588"/>
      <c r="D15" s="588"/>
      <c r="E15" s="588"/>
    </row>
    <row r="16" spans="1:6" ht="27" customHeight="1">
      <c r="A16" s="672" t="s">
        <v>1537</v>
      </c>
      <c r="B16" s="672"/>
      <c r="C16" s="301"/>
      <c r="D16" s="301"/>
    </row>
    <row r="17" spans="1:5" ht="16.5" customHeight="1">
      <c r="A17" s="675" t="s">
        <v>1541</v>
      </c>
      <c r="B17" s="675"/>
      <c r="C17" s="301"/>
      <c r="D17" s="301"/>
      <c r="E17" s="301"/>
    </row>
    <row r="18" spans="1:5" ht="27" customHeight="1">
      <c r="A18" s="675" t="s">
        <v>1540</v>
      </c>
      <c r="B18" s="672"/>
      <c r="C18" s="301"/>
      <c r="D18" s="301"/>
      <c r="E18" s="301"/>
    </row>
    <row r="19" spans="1:5" ht="27" customHeight="1">
      <c r="A19" s="675" t="s">
        <v>1539</v>
      </c>
      <c r="B19" s="672"/>
      <c r="C19" s="301"/>
      <c r="D19" s="301"/>
      <c r="E19" s="301"/>
    </row>
    <row r="20" spans="1:5" s="261" customFormat="1" ht="26.25" customHeight="1">
      <c r="A20" s="674" t="s">
        <v>1538</v>
      </c>
      <c r="B20" s="674"/>
      <c r="C20" s="588"/>
      <c r="D20" s="588"/>
      <c r="E20" s="588"/>
    </row>
    <row r="21" spans="1:5" ht="26.25" customHeight="1">
      <c r="A21" s="672" t="s">
        <v>1537</v>
      </c>
      <c r="B21" s="672"/>
      <c r="C21" s="301"/>
      <c r="D21" s="301"/>
    </row>
    <row r="22" spans="1:5" ht="47.25" customHeight="1">
      <c r="A22" s="672" t="s">
        <v>1536</v>
      </c>
      <c r="B22" s="672"/>
      <c r="C22" s="301"/>
      <c r="D22" s="301"/>
    </row>
    <row r="23" spans="1:5" ht="39.6" customHeight="1">
      <c r="A23" s="672" t="s">
        <v>1535</v>
      </c>
      <c r="B23" s="672"/>
      <c r="C23" s="301"/>
      <c r="D23" s="301"/>
    </row>
    <row r="24" spans="1:5" ht="72.75" customHeight="1">
      <c r="A24" s="673" t="s">
        <v>1534</v>
      </c>
      <c r="B24" s="673"/>
      <c r="C24" s="301"/>
      <c r="D24" s="301"/>
    </row>
    <row r="25" spans="1:5" ht="26.25" customHeight="1">
      <c r="A25" s="672" t="s">
        <v>23</v>
      </c>
      <c r="B25" s="672"/>
      <c r="C25" s="301"/>
      <c r="D25" s="301"/>
    </row>
    <row r="26" spans="1:5" ht="19.5" customHeight="1">
      <c r="A26" s="672" t="s">
        <v>24</v>
      </c>
      <c r="B26" s="672"/>
      <c r="C26" s="301"/>
      <c r="D26" s="301"/>
    </row>
    <row r="27" spans="1:5" ht="39.6" customHeight="1">
      <c r="A27" s="262"/>
      <c r="B27" s="262"/>
    </row>
    <row r="28" spans="1:5" ht="39" customHeight="1"/>
    <row r="29" spans="1:5" ht="39" customHeight="1"/>
    <row r="30" spans="1:5" ht="39" customHeight="1"/>
    <row r="31" spans="1:5" ht="39" customHeight="1"/>
    <row r="32" spans="1:5" ht="52.5" customHeight="1"/>
    <row r="35" spans="6:6" ht="56.25" customHeight="1"/>
    <row r="36" spans="6:6" ht="61.5" customHeight="1"/>
    <row r="37" spans="6:6" ht="50.25" customHeight="1"/>
    <row r="40" spans="6:6" ht="171.75" customHeight="1"/>
    <row r="41" spans="6:6" ht="86.25" customHeight="1"/>
    <row r="42" spans="6:6" ht="80.25" customHeight="1"/>
    <row r="43" spans="6:6" ht="75.75" customHeight="1"/>
    <row r="44" spans="6:6" ht="195" customHeight="1"/>
    <row r="46" spans="6:6" ht="148.5" customHeight="1"/>
    <row r="47" spans="6:6" ht="105.75" customHeight="1">
      <c r="F47" s="263"/>
    </row>
    <row r="48" spans="6:6" ht="86.25" customHeight="1"/>
    <row r="51" s="1" customFormat="1" ht="49.5" customHeight="1"/>
    <row r="57" s="1" customFormat="1" ht="120.75" customHeight="1"/>
    <row r="61" s="1" customFormat="1" ht="48.75" customHeight="1"/>
    <row r="64" s="1" customFormat="1" ht="64.5" customHeight="1"/>
    <row r="69" s="1" customFormat="1" ht="62.25" customHeight="1"/>
    <row r="72" s="1" customFormat="1" ht="52.5" customHeight="1"/>
    <row r="77" s="1" customFormat="1" ht="51" customHeight="1"/>
    <row r="94" s="1" customFormat="1" ht="48" customHeight="1"/>
    <row r="96" s="1" customFormat="1" ht="74.25" customHeight="1"/>
    <row r="113" s="1" customFormat="1" ht="50.25" customHeight="1"/>
  </sheetData>
  <sheetProtection algorithmName="SHA-512" hashValue="Cml8yu8nJQWR/Ml3F6AKVgEFeOtmiLkCwyjhvC6waFt/e12I38BvlpGOSer8aBfqGDzaWKI3DB/NRmpIf1+bYA==" saltValue="+05GAt1Mu1E9/4rzmX+Ntg==" spinCount="100000" sheet="1" objects="1" scenarios="1"/>
  <mergeCells count="26">
    <mergeCell ref="A6:B6"/>
    <mergeCell ref="A16:B16"/>
    <mergeCell ref="A17:B17"/>
    <mergeCell ref="A18:B18"/>
    <mergeCell ref="A7:B7"/>
    <mergeCell ref="A8:B8"/>
    <mergeCell ref="A9:B9"/>
    <mergeCell ref="A10:B10"/>
    <mergeCell ref="A11:B11"/>
    <mergeCell ref="A12:B12"/>
    <mergeCell ref="A1:B1"/>
    <mergeCell ref="A2:B2"/>
    <mergeCell ref="A3:B3"/>
    <mergeCell ref="A4:B4"/>
    <mergeCell ref="A5:B5"/>
    <mergeCell ref="A20:B20"/>
    <mergeCell ref="A21:B21"/>
    <mergeCell ref="A13:B13"/>
    <mergeCell ref="A14:B14"/>
    <mergeCell ref="A15:B15"/>
    <mergeCell ref="A19:B19"/>
    <mergeCell ref="A26:B26"/>
    <mergeCell ref="A25:B25"/>
    <mergeCell ref="A24:B24"/>
    <mergeCell ref="A23:B23"/>
    <mergeCell ref="A22:B22"/>
  </mergeCells>
  <pageMargins left="0.79" right="0.59722222222222221" top="0.59000000000000008" bottom="1.1811023622047245" header="0.5" footer="0.5"/>
  <pageSetup paperSize="9" scale="96" orientation="portrait" r:id="rId1"/>
  <headerFooter>
    <oddFooter>&amp;L&amp;"TyponineSans Pro,Regular"&amp;8IZVOĐENJE RADOVA NA ADAPTACIJI I IZVEDBI 
INTERIJERA LJEKARNIČKE JEDINICE
DR.E.ANDROVIĆ 
Zadar, Put Petrića 34&amp;C&amp;G&amp;R&amp;"TyponineSans Pro,Regular"&amp;8kolovoz 2022.
&amp;P</oddFooter>
  </headerFooter>
  <rowBreaks count="4" manualBreakCount="4">
    <brk id="19" max="4" man="1"/>
    <brk id="96" max="16383" man="1"/>
    <brk id="107" max="16383" man="1"/>
    <brk id="131"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3FF8-68D7-4332-8F9C-E299C23540DE}">
  <dimension ref="A1:Z447"/>
  <sheetViews>
    <sheetView zoomScaleNormal="100" zoomScaleSheetLayoutView="100" zoomScalePageLayoutView="90" workbookViewId="0">
      <selection activeCell="B349" sqref="B349"/>
    </sheetView>
  </sheetViews>
  <sheetFormatPr defaultColWidth="10.75" defaultRowHeight="39.6" customHeight="1"/>
  <cols>
    <col min="1" max="1" width="5.25" style="327" customWidth="1"/>
    <col min="2" max="2" width="44.625" style="1" customWidth="1"/>
    <col min="3" max="3" width="6.875" style="1" customWidth="1"/>
    <col min="4" max="4" width="5.625" style="242" customWidth="1"/>
    <col min="5" max="5" width="12.875" style="328" customWidth="1"/>
    <col min="6" max="6" width="16.5" style="328" customWidth="1"/>
    <col min="7" max="16384" width="10.75" style="1"/>
  </cols>
  <sheetData>
    <row r="1" spans="1:6" ht="12.75">
      <c r="A1" s="271"/>
      <c r="B1" s="272"/>
      <c r="C1" s="272"/>
      <c r="D1" s="240"/>
      <c r="E1" s="273"/>
      <c r="F1" s="273"/>
    </row>
    <row r="2" spans="1:6" ht="15.75" customHeight="1">
      <c r="A2" s="272"/>
      <c r="B2" s="677" t="s">
        <v>1820</v>
      </c>
      <c r="C2" s="677"/>
      <c r="D2" s="677"/>
      <c r="E2" s="273"/>
      <c r="F2" s="273"/>
    </row>
    <row r="3" spans="1:6" ht="13.5">
      <c r="A3" s="272"/>
      <c r="B3" s="677"/>
      <c r="C3" s="677"/>
      <c r="D3" s="677"/>
      <c r="E3" s="273"/>
      <c r="F3" s="273"/>
    </row>
    <row r="4" spans="1:6" ht="13.5">
      <c r="A4" s="272"/>
      <c r="B4" s="274"/>
      <c r="C4" s="274"/>
      <c r="D4" s="275"/>
      <c r="E4" s="273"/>
      <c r="F4" s="273"/>
    </row>
    <row r="5" spans="1:6" ht="13.5">
      <c r="A5" s="272"/>
      <c r="B5" s="274"/>
      <c r="C5" s="274"/>
      <c r="D5" s="275"/>
      <c r="E5" s="273"/>
      <c r="F5" s="273"/>
    </row>
    <row r="6" spans="1:6" ht="13.5">
      <c r="A6" s="272"/>
      <c r="B6" s="274"/>
      <c r="C6" s="274"/>
      <c r="D6" s="275"/>
      <c r="E6" s="273"/>
      <c r="F6" s="273"/>
    </row>
    <row r="7" spans="1:6" ht="13.5">
      <c r="A7" s="272"/>
      <c r="B7" s="274"/>
      <c r="C7" s="274"/>
      <c r="D7" s="275"/>
      <c r="E7" s="273"/>
      <c r="F7" s="273"/>
    </row>
    <row r="8" spans="1:6" ht="13.5">
      <c r="A8" s="272"/>
      <c r="B8" s="276" t="s">
        <v>524</v>
      </c>
      <c r="C8" s="276"/>
      <c r="D8" s="277"/>
      <c r="E8" s="273"/>
      <c r="F8" s="273"/>
    </row>
    <row r="9" spans="1:6" ht="13.5">
      <c r="A9" s="272"/>
      <c r="B9" s="276"/>
      <c r="C9" s="276"/>
      <c r="D9" s="277"/>
      <c r="E9" s="273"/>
      <c r="F9" s="273"/>
    </row>
    <row r="10" spans="1:6" ht="13.5">
      <c r="A10" s="272"/>
      <c r="B10" s="276"/>
      <c r="C10" s="276"/>
      <c r="D10" s="277"/>
      <c r="E10" s="273"/>
      <c r="F10" s="273"/>
    </row>
    <row r="11" spans="1:6" ht="13.5">
      <c r="A11" s="278">
        <v>1</v>
      </c>
      <c r="B11" s="279" t="s">
        <v>1552</v>
      </c>
      <c r="C11" s="276"/>
      <c r="D11" s="277"/>
      <c r="E11" s="273"/>
      <c r="F11" s="273"/>
    </row>
    <row r="12" spans="1:6" ht="13.5">
      <c r="A12" s="278"/>
      <c r="B12" s="279"/>
      <c r="C12" s="279"/>
      <c r="D12" s="280"/>
      <c r="E12" s="273"/>
      <c r="F12" s="280"/>
    </row>
    <row r="13" spans="1:6" ht="27">
      <c r="A13" s="278">
        <v>2</v>
      </c>
      <c r="B13" s="281" t="s">
        <v>1714</v>
      </c>
      <c r="C13" s="279"/>
      <c r="D13" s="280"/>
      <c r="E13" s="273"/>
      <c r="F13" s="273"/>
    </row>
    <row r="14" spans="1:6" ht="13.5">
      <c r="A14" s="282"/>
      <c r="B14" s="279"/>
      <c r="C14" s="279"/>
      <c r="D14" s="280"/>
      <c r="E14" s="273"/>
      <c r="F14" s="273"/>
    </row>
    <row r="15" spans="1:6" ht="13.5">
      <c r="A15" s="283"/>
      <c r="B15" s="279"/>
      <c r="C15" s="279"/>
      <c r="D15" s="280"/>
      <c r="E15" s="273"/>
      <c r="F15" s="273"/>
    </row>
    <row r="16" spans="1:6" ht="15" customHeight="1">
      <c r="A16" s="283"/>
      <c r="B16" s="279"/>
      <c r="C16" s="279"/>
      <c r="D16" s="280"/>
      <c r="E16" s="273"/>
      <c r="F16" s="273"/>
    </row>
    <row r="17" spans="1:6" ht="13.5">
      <c r="A17" s="278"/>
      <c r="B17" s="279"/>
      <c r="C17" s="279"/>
      <c r="D17" s="280"/>
      <c r="E17" s="273"/>
      <c r="F17" s="273"/>
    </row>
    <row r="18" spans="1:6" ht="13.5">
      <c r="A18" s="283"/>
      <c r="B18" s="279"/>
      <c r="C18" s="279"/>
      <c r="D18" s="280"/>
      <c r="E18" s="273"/>
      <c r="F18" s="273"/>
    </row>
    <row r="19" spans="1:6" ht="13.5">
      <c r="A19" s="282"/>
      <c r="B19" s="279"/>
      <c r="C19" s="279"/>
      <c r="D19" s="280"/>
      <c r="E19" s="273"/>
      <c r="F19" s="273"/>
    </row>
    <row r="20" spans="1:6" ht="13.5">
      <c r="A20" s="283"/>
      <c r="B20" s="279"/>
      <c r="C20" s="279"/>
      <c r="D20" s="280"/>
      <c r="E20" s="273"/>
      <c r="F20" s="273"/>
    </row>
    <row r="21" spans="1:6" ht="13.5">
      <c r="A21" s="283"/>
      <c r="B21" s="279"/>
      <c r="C21" s="279"/>
      <c r="D21" s="280"/>
      <c r="E21" s="273"/>
      <c r="F21" s="273"/>
    </row>
    <row r="22" spans="1:6" ht="13.5">
      <c r="A22" s="283"/>
      <c r="B22" s="276"/>
      <c r="C22" s="276"/>
      <c r="D22" s="277"/>
      <c r="E22" s="273"/>
      <c r="F22" s="273"/>
    </row>
    <row r="23" spans="1:6" ht="13.5">
      <c r="A23" s="283"/>
      <c r="B23" s="276"/>
      <c r="C23" s="276"/>
      <c r="D23" s="277"/>
      <c r="E23" s="273"/>
      <c r="F23" s="273"/>
    </row>
    <row r="24" spans="1:6" ht="13.5">
      <c r="A24" s="283"/>
      <c r="B24" s="279"/>
      <c r="C24" s="279"/>
      <c r="D24" s="280"/>
      <c r="E24" s="273"/>
      <c r="F24" s="273"/>
    </row>
    <row r="25" spans="1:6" ht="13.5">
      <c r="A25" s="283"/>
      <c r="B25" s="279"/>
      <c r="C25" s="279"/>
      <c r="D25" s="280"/>
      <c r="E25" s="273"/>
      <c r="F25" s="273"/>
    </row>
    <row r="26" spans="1:6" ht="13.5">
      <c r="A26" s="283"/>
      <c r="B26" s="279"/>
      <c r="C26" s="279"/>
      <c r="D26" s="280"/>
      <c r="E26" s="273"/>
      <c r="F26" s="273"/>
    </row>
    <row r="27" spans="1:6" ht="13.5">
      <c r="A27" s="283"/>
      <c r="B27" s="276"/>
      <c r="C27" s="276"/>
      <c r="D27" s="277"/>
      <c r="E27" s="273"/>
      <c r="F27" s="273"/>
    </row>
    <row r="28" spans="1:6" ht="13.5">
      <c r="A28" s="283"/>
      <c r="B28" s="279"/>
      <c r="C28" s="279"/>
      <c r="D28" s="280"/>
      <c r="E28" s="273"/>
      <c r="F28" s="273"/>
    </row>
    <row r="29" spans="1:6" ht="13.5">
      <c r="A29" s="283"/>
      <c r="B29" s="279"/>
      <c r="C29" s="279"/>
      <c r="D29" s="280"/>
      <c r="E29" s="273"/>
      <c r="F29" s="273"/>
    </row>
    <row r="30" spans="1:6" ht="13.5">
      <c r="A30" s="283"/>
      <c r="B30" s="279"/>
      <c r="C30" s="279"/>
      <c r="D30" s="280"/>
      <c r="E30" s="273"/>
      <c r="F30" s="273"/>
    </row>
    <row r="31" spans="1:6" ht="13.5">
      <c r="A31" s="283"/>
      <c r="B31" s="279"/>
      <c r="C31" s="279"/>
      <c r="D31" s="280"/>
      <c r="E31" s="273"/>
      <c r="F31" s="273"/>
    </row>
    <row r="32" spans="1:6" ht="13.5">
      <c r="A32" s="283"/>
      <c r="B32" s="279"/>
      <c r="C32" s="279"/>
      <c r="D32" s="280"/>
      <c r="E32" s="273"/>
      <c r="F32" s="273"/>
    </row>
    <row r="33" spans="1:6" ht="13.5">
      <c r="A33" s="283"/>
      <c r="B33" s="279"/>
      <c r="C33" s="279"/>
      <c r="D33" s="280"/>
      <c r="E33" s="273"/>
      <c r="F33" s="273"/>
    </row>
    <row r="34" spans="1:6" ht="13.5">
      <c r="A34" s="283"/>
      <c r="B34" s="276"/>
      <c r="C34" s="276"/>
      <c r="D34" s="277"/>
      <c r="E34" s="273"/>
      <c r="F34" s="273"/>
    </row>
    <row r="35" spans="1:6" ht="13.5">
      <c r="A35" s="283"/>
      <c r="B35" s="276"/>
      <c r="C35" s="276"/>
      <c r="D35" s="277"/>
      <c r="E35" s="273"/>
      <c r="F35" s="273"/>
    </row>
    <row r="36" spans="1:6" ht="13.5">
      <c r="A36" s="283"/>
      <c r="B36" s="279"/>
      <c r="C36" s="279"/>
      <c r="D36" s="280"/>
      <c r="E36" s="273"/>
      <c r="F36" s="273"/>
    </row>
    <row r="37" spans="1:6" ht="13.5">
      <c r="A37" s="272"/>
      <c r="B37" s="676"/>
      <c r="C37" s="676"/>
      <c r="D37" s="676"/>
      <c r="E37" s="273"/>
      <c r="F37" s="273"/>
    </row>
    <row r="38" spans="1:6" ht="13.5">
      <c r="A38" s="272"/>
      <c r="B38" s="676"/>
      <c r="C38" s="676"/>
      <c r="D38" s="676"/>
      <c r="E38" s="273"/>
      <c r="F38" s="273"/>
    </row>
    <row r="39" spans="1:6" ht="13.5">
      <c r="A39" s="272"/>
      <c r="B39" s="676"/>
      <c r="C39" s="676"/>
      <c r="D39" s="676"/>
      <c r="E39" s="273"/>
      <c r="F39" s="273"/>
    </row>
    <row r="40" spans="1:6" ht="13.5">
      <c r="A40" s="272"/>
      <c r="B40" s="676"/>
      <c r="C40" s="676"/>
      <c r="D40" s="676"/>
      <c r="E40" s="273"/>
      <c r="F40" s="273"/>
    </row>
    <row r="41" spans="1:6" ht="13.5">
      <c r="A41" s="272"/>
      <c r="B41" s="676"/>
      <c r="C41" s="676"/>
      <c r="D41" s="676"/>
      <c r="E41" s="273"/>
      <c r="F41" s="273"/>
    </row>
    <row r="42" spans="1:6" ht="39.6" customHeight="1">
      <c r="A42" s="284">
        <v>1</v>
      </c>
      <c r="B42" s="284" t="s">
        <v>1819</v>
      </c>
      <c r="C42" s="285"/>
      <c r="D42" s="239"/>
      <c r="E42" s="286"/>
      <c r="F42" s="286"/>
    </row>
    <row r="43" spans="1:6" ht="12.75">
      <c r="A43" s="287"/>
      <c r="B43" s="288"/>
      <c r="C43" s="288"/>
      <c r="D43" s="289"/>
      <c r="E43" s="290"/>
      <c r="F43" s="290"/>
    </row>
    <row r="44" spans="1:6" s="295" customFormat="1" ht="18" customHeight="1">
      <c r="A44" s="291" t="s">
        <v>1</v>
      </c>
      <c r="B44" s="291" t="s">
        <v>1818</v>
      </c>
      <c r="C44" s="292"/>
      <c r="D44" s="293"/>
      <c r="E44" s="294"/>
      <c r="F44" s="294"/>
    </row>
    <row r="45" spans="1:6" ht="24">
      <c r="A45" s="272"/>
      <c r="B45" s="272" t="s">
        <v>1817</v>
      </c>
      <c r="C45" s="272"/>
      <c r="D45" s="240"/>
      <c r="E45" s="273"/>
      <c r="F45" s="273"/>
    </row>
    <row r="46" spans="1:6" ht="12">
      <c r="A46" s="272"/>
      <c r="B46" s="272" t="s">
        <v>1816</v>
      </c>
      <c r="C46" s="272"/>
      <c r="D46" s="240"/>
      <c r="E46" s="273"/>
      <c r="F46" s="273"/>
    </row>
    <row r="47" spans="1:6" ht="36">
      <c r="A47" s="272"/>
      <c r="B47" s="272" t="s">
        <v>1688</v>
      </c>
      <c r="C47" s="272"/>
      <c r="D47" s="240"/>
      <c r="E47" s="273"/>
      <c r="F47" s="273"/>
    </row>
    <row r="48" spans="1:6" ht="12">
      <c r="A48" s="272"/>
      <c r="B48" s="296" t="s">
        <v>1687</v>
      </c>
      <c r="C48" s="272"/>
      <c r="D48" s="240"/>
      <c r="E48" s="273"/>
      <c r="F48" s="273"/>
    </row>
    <row r="49" spans="1:6" ht="24">
      <c r="A49" s="272"/>
      <c r="B49" s="296" t="s">
        <v>1686</v>
      </c>
      <c r="C49" s="272"/>
      <c r="D49" s="240"/>
      <c r="E49" s="273"/>
      <c r="F49" s="273"/>
    </row>
    <row r="50" spans="1:6" ht="12">
      <c r="A50" s="272"/>
      <c r="B50" s="272" t="s">
        <v>1815</v>
      </c>
      <c r="C50" s="272"/>
      <c r="D50" s="240"/>
      <c r="E50" s="273"/>
      <c r="F50" s="273"/>
    </row>
    <row r="51" spans="1:6" ht="36">
      <c r="A51" s="272"/>
      <c r="B51" s="272" t="s">
        <v>1814</v>
      </c>
      <c r="C51" s="272"/>
      <c r="D51" s="240"/>
      <c r="E51" s="273"/>
      <c r="F51" s="273"/>
    </row>
    <row r="52" spans="1:6" ht="48">
      <c r="A52" s="272"/>
      <c r="B52" s="296" t="s">
        <v>1671</v>
      </c>
      <c r="C52" s="272"/>
      <c r="D52" s="240"/>
      <c r="E52" s="273"/>
      <c r="F52" s="273"/>
    </row>
    <row r="53" spans="1:6" ht="24">
      <c r="A53" s="272"/>
      <c r="B53" s="272" t="s">
        <v>1683</v>
      </c>
      <c r="C53" s="272"/>
      <c r="D53" s="240"/>
      <c r="E53" s="273"/>
      <c r="F53" s="273"/>
    </row>
    <row r="54" spans="1:6" ht="24">
      <c r="A54" s="272"/>
      <c r="B54" s="296" t="s">
        <v>1813</v>
      </c>
      <c r="C54" s="272"/>
      <c r="D54" s="240"/>
      <c r="E54" s="273"/>
      <c r="F54" s="273"/>
    </row>
    <row r="55" spans="1:6" s="4" customFormat="1" ht="24">
      <c r="A55" s="296"/>
      <c r="B55" s="296" t="s">
        <v>1681</v>
      </c>
      <c r="C55" s="296"/>
      <c r="D55" s="297"/>
      <c r="E55" s="298"/>
      <c r="F55" s="298"/>
    </row>
    <row r="56" spans="1:6" ht="60">
      <c r="A56" s="272"/>
      <c r="B56" s="272" t="s">
        <v>1680</v>
      </c>
      <c r="C56" s="272"/>
      <c r="D56" s="240"/>
      <c r="E56" s="273"/>
      <c r="F56" s="273"/>
    </row>
    <row r="57" spans="1:6" ht="24">
      <c r="A57" s="272"/>
      <c r="B57" s="272" t="s">
        <v>1555</v>
      </c>
      <c r="C57" s="272"/>
      <c r="D57" s="240"/>
      <c r="E57" s="273"/>
      <c r="F57" s="273"/>
    </row>
    <row r="58" spans="1:6" ht="12">
      <c r="A58" s="272"/>
      <c r="B58" s="272"/>
      <c r="C58" s="272"/>
      <c r="D58" s="240"/>
      <c r="E58" s="273"/>
      <c r="F58" s="273"/>
    </row>
    <row r="59" spans="1:6" ht="12">
      <c r="A59" s="272"/>
      <c r="B59" s="283"/>
      <c r="C59" s="272"/>
      <c r="D59" s="240"/>
      <c r="E59" s="273"/>
      <c r="F59" s="273"/>
    </row>
    <row r="60" spans="1:6" ht="12">
      <c r="A60" s="272"/>
      <c r="B60" s="283" t="s">
        <v>1812</v>
      </c>
      <c r="C60" s="283" t="s">
        <v>1811</v>
      </c>
      <c r="D60" s="299">
        <v>1</v>
      </c>
      <c r="E60" s="250"/>
      <c r="F60" s="273">
        <f>D60*E60</f>
        <v>0</v>
      </c>
    </row>
    <row r="61" spans="1:6" ht="12">
      <c r="A61" s="272"/>
      <c r="B61" s="272"/>
      <c r="C61" s="272"/>
      <c r="D61" s="240"/>
      <c r="E61" s="250"/>
      <c r="F61" s="273"/>
    </row>
    <row r="62" spans="1:6" s="295" customFormat="1" ht="18.75" customHeight="1">
      <c r="A62" s="291" t="s">
        <v>74</v>
      </c>
      <c r="B62" s="291" t="s">
        <v>1810</v>
      </c>
      <c r="C62" s="292"/>
      <c r="D62" s="293"/>
      <c r="E62" s="329"/>
      <c r="F62" s="294"/>
    </row>
    <row r="63" spans="1:6" ht="48">
      <c r="A63" s="272"/>
      <c r="B63" s="272" t="s">
        <v>1809</v>
      </c>
      <c r="C63" s="272"/>
      <c r="D63" s="240"/>
      <c r="E63" s="250"/>
      <c r="F63" s="273"/>
    </row>
    <row r="64" spans="1:6" ht="48">
      <c r="A64" s="272"/>
      <c r="B64" s="272" t="s">
        <v>1808</v>
      </c>
      <c r="C64" s="272"/>
      <c r="D64" s="240"/>
      <c r="E64" s="250"/>
      <c r="F64" s="273"/>
    </row>
    <row r="65" spans="1:6" ht="24">
      <c r="A65" s="272"/>
      <c r="B65" s="272" t="s">
        <v>1807</v>
      </c>
      <c r="C65" s="272"/>
      <c r="D65" s="240"/>
      <c r="E65" s="250"/>
      <c r="F65" s="273"/>
    </row>
    <row r="66" spans="1:6" ht="36">
      <c r="A66" s="272"/>
      <c r="B66" s="272" t="s">
        <v>1806</v>
      </c>
      <c r="C66" s="272"/>
      <c r="D66" s="240"/>
      <c r="E66" s="250"/>
      <c r="F66" s="273"/>
    </row>
    <row r="67" spans="1:6" ht="24">
      <c r="A67" s="272"/>
      <c r="B67" s="272" t="s">
        <v>1805</v>
      </c>
      <c r="C67" s="272"/>
      <c r="D67" s="240"/>
      <c r="E67" s="250"/>
      <c r="F67" s="273"/>
    </row>
    <row r="68" spans="1:6" ht="24">
      <c r="A68" s="272"/>
      <c r="B68" s="296" t="s">
        <v>1804</v>
      </c>
      <c r="C68" s="272"/>
      <c r="D68" s="240"/>
      <c r="E68" s="250"/>
      <c r="F68" s="273"/>
    </row>
    <row r="69" spans="1:6" ht="36">
      <c r="A69" s="272"/>
      <c r="B69" s="272" t="s">
        <v>1803</v>
      </c>
      <c r="C69" s="272"/>
      <c r="D69" s="240"/>
      <c r="E69" s="250"/>
      <c r="F69" s="273"/>
    </row>
    <row r="70" spans="1:6" ht="24">
      <c r="A70" s="272"/>
      <c r="B70" s="272" t="s">
        <v>1802</v>
      </c>
      <c r="C70" s="272"/>
      <c r="D70" s="240"/>
      <c r="E70" s="250"/>
      <c r="F70" s="273"/>
    </row>
    <row r="71" spans="1:6" ht="36">
      <c r="A71" s="272"/>
      <c r="B71" s="272" t="s">
        <v>1801</v>
      </c>
      <c r="C71" s="272"/>
      <c r="D71" s="240"/>
      <c r="E71" s="250"/>
      <c r="F71" s="273"/>
    </row>
    <row r="72" spans="1:6" ht="48">
      <c r="A72" s="272"/>
      <c r="B72" s="272" t="s">
        <v>1797</v>
      </c>
      <c r="C72" s="272"/>
      <c r="D72" s="240"/>
      <c r="E72" s="250"/>
      <c r="F72" s="273"/>
    </row>
    <row r="73" spans="1:6" ht="24">
      <c r="A73" s="272"/>
      <c r="B73" s="272" t="s">
        <v>1800</v>
      </c>
      <c r="C73" s="272"/>
      <c r="D73" s="240"/>
      <c r="E73" s="250"/>
      <c r="F73" s="273"/>
    </row>
    <row r="74" spans="1:6" ht="36">
      <c r="A74" s="272"/>
      <c r="B74" s="272" t="s">
        <v>1799</v>
      </c>
      <c r="C74" s="272"/>
      <c r="D74" s="240"/>
      <c r="E74" s="250"/>
      <c r="F74" s="273"/>
    </row>
    <row r="75" spans="1:6" ht="36">
      <c r="A75" s="272"/>
      <c r="B75" s="272" t="s">
        <v>1798</v>
      </c>
      <c r="C75" s="272"/>
      <c r="D75" s="240"/>
      <c r="E75" s="250"/>
      <c r="F75" s="273"/>
    </row>
    <row r="76" spans="1:6" ht="48">
      <c r="A76" s="272"/>
      <c r="B76" s="272" t="s">
        <v>1797</v>
      </c>
      <c r="C76" s="272"/>
      <c r="D76" s="240"/>
      <c r="E76" s="250"/>
      <c r="F76" s="273"/>
    </row>
    <row r="77" spans="1:6" ht="48">
      <c r="A77" s="272"/>
      <c r="B77" s="296" t="s">
        <v>1796</v>
      </c>
      <c r="C77" s="272"/>
      <c r="D77" s="240"/>
      <c r="E77" s="250"/>
      <c r="F77" s="273"/>
    </row>
    <row r="78" spans="1:6" ht="24">
      <c r="A78" s="272"/>
      <c r="B78" s="272" t="s">
        <v>1733</v>
      </c>
      <c r="C78" s="272"/>
      <c r="D78" s="240"/>
      <c r="E78" s="250"/>
      <c r="F78" s="273"/>
    </row>
    <row r="79" spans="1:6" ht="72">
      <c r="A79" s="272"/>
      <c r="B79" s="296" t="s">
        <v>1871</v>
      </c>
      <c r="C79" s="272"/>
      <c r="D79" s="240"/>
      <c r="E79" s="250"/>
      <c r="F79" s="273"/>
    </row>
    <row r="80" spans="1:6" ht="12">
      <c r="A80" s="272"/>
      <c r="B80" s="296" t="s">
        <v>1795</v>
      </c>
      <c r="C80" s="272"/>
      <c r="D80" s="240"/>
      <c r="E80" s="250"/>
      <c r="F80" s="273"/>
    </row>
    <row r="81" spans="1:6" ht="36">
      <c r="A81" s="272"/>
      <c r="B81" s="272" t="s">
        <v>1794</v>
      </c>
      <c r="C81" s="272"/>
      <c r="D81" s="240"/>
      <c r="E81" s="250"/>
      <c r="F81" s="273"/>
    </row>
    <row r="82" spans="1:6" ht="12">
      <c r="A82" s="272"/>
      <c r="B82" s="272" t="s">
        <v>1793</v>
      </c>
      <c r="C82" s="272"/>
      <c r="D82" s="240"/>
      <c r="E82" s="250"/>
      <c r="F82" s="273"/>
    </row>
    <row r="83" spans="1:6" s="4" customFormat="1" ht="24">
      <c r="A83" s="296"/>
      <c r="B83" s="296" t="s">
        <v>1681</v>
      </c>
      <c r="C83" s="296"/>
      <c r="D83" s="297"/>
      <c r="E83" s="330"/>
      <c r="F83" s="298"/>
    </row>
    <row r="84" spans="1:6" ht="12">
      <c r="A84" s="272"/>
      <c r="B84" s="272"/>
      <c r="C84" s="272"/>
      <c r="D84" s="240"/>
      <c r="E84" s="250"/>
      <c r="F84" s="273"/>
    </row>
    <row r="85" spans="1:6" ht="12">
      <c r="A85" s="272"/>
      <c r="B85" s="283"/>
      <c r="C85" s="272"/>
      <c r="D85" s="240"/>
      <c r="E85" s="250"/>
      <c r="F85" s="273"/>
    </row>
    <row r="86" spans="1:6" ht="12">
      <c r="A86" s="272"/>
      <c r="B86" s="283" t="s">
        <v>1792</v>
      </c>
      <c r="C86" s="283" t="s">
        <v>2</v>
      </c>
      <c r="D86" s="300">
        <v>1</v>
      </c>
      <c r="E86" s="250"/>
      <c r="F86" s="273">
        <f>D86*E86</f>
        <v>0</v>
      </c>
    </row>
    <row r="87" spans="1:6" s="2" customFormat="1" ht="12">
      <c r="A87" s="272"/>
      <c r="B87" s="283"/>
      <c r="C87" s="283"/>
      <c r="D87" s="300"/>
      <c r="E87" s="250"/>
      <c r="F87" s="273"/>
    </row>
    <row r="88" spans="1:6" s="295" customFormat="1" ht="18" customHeight="1">
      <c r="A88" s="291" t="s">
        <v>1791</v>
      </c>
      <c r="B88" s="291" t="s">
        <v>1790</v>
      </c>
      <c r="C88" s="292"/>
      <c r="D88" s="293"/>
      <c r="E88" s="329"/>
      <c r="F88" s="294"/>
    </row>
    <row r="89" spans="1:6" ht="36">
      <c r="A89" s="272"/>
      <c r="B89" s="296" t="s">
        <v>1789</v>
      </c>
      <c r="C89" s="272"/>
      <c r="D89" s="240"/>
      <c r="E89" s="250"/>
      <c r="F89" s="273"/>
    </row>
    <row r="90" spans="1:6" ht="48">
      <c r="A90" s="272"/>
      <c r="B90" s="296" t="s">
        <v>1788</v>
      </c>
      <c r="C90" s="272"/>
      <c r="D90" s="240"/>
      <c r="E90" s="250"/>
      <c r="F90" s="273"/>
    </row>
    <row r="91" spans="1:6" ht="26.25" customHeight="1">
      <c r="A91" s="272"/>
      <c r="B91" s="272" t="s">
        <v>1787</v>
      </c>
      <c r="C91" s="272"/>
      <c r="D91" s="240"/>
      <c r="E91" s="250"/>
      <c r="F91" s="273"/>
    </row>
    <row r="92" spans="1:6" ht="13.5" customHeight="1">
      <c r="A92" s="272"/>
      <c r="B92" s="272" t="s">
        <v>1786</v>
      </c>
      <c r="C92" s="272"/>
      <c r="D92" s="240"/>
      <c r="E92" s="250"/>
      <c r="F92" s="273"/>
    </row>
    <row r="93" spans="1:6" ht="36">
      <c r="A93" s="272"/>
      <c r="B93" s="272" t="s">
        <v>1785</v>
      </c>
      <c r="C93" s="272"/>
      <c r="D93" s="240"/>
      <c r="E93" s="250"/>
      <c r="F93" s="273"/>
    </row>
    <row r="94" spans="1:6" ht="24">
      <c r="A94" s="272"/>
      <c r="B94" s="296" t="s">
        <v>1784</v>
      </c>
      <c r="C94" s="272"/>
      <c r="D94" s="240"/>
      <c r="E94" s="250"/>
      <c r="F94" s="273"/>
    </row>
    <row r="95" spans="1:6" ht="96">
      <c r="A95" s="272"/>
      <c r="B95" s="272" t="s">
        <v>1870</v>
      </c>
      <c r="C95" s="272"/>
      <c r="D95" s="240"/>
      <c r="E95" s="250"/>
      <c r="F95" s="273"/>
    </row>
    <row r="96" spans="1:6" ht="15.75" customHeight="1">
      <c r="A96" s="272"/>
      <c r="B96" s="272" t="s">
        <v>1783</v>
      </c>
      <c r="C96" s="272"/>
      <c r="D96" s="240"/>
      <c r="E96" s="250"/>
      <c r="F96" s="273"/>
    </row>
    <row r="97" spans="1:6" ht="36">
      <c r="A97" s="272"/>
      <c r="B97" s="272" t="s">
        <v>1557</v>
      </c>
      <c r="C97" s="272"/>
      <c r="D97" s="240"/>
      <c r="E97" s="250"/>
      <c r="F97" s="273"/>
    </row>
    <row r="98" spans="1:6" ht="15.75" customHeight="1">
      <c r="A98" s="272"/>
      <c r="B98" s="272" t="s">
        <v>1621</v>
      </c>
      <c r="C98" s="272"/>
      <c r="D98" s="240"/>
      <c r="E98" s="250"/>
      <c r="F98" s="273"/>
    </row>
    <row r="99" spans="1:6" ht="12">
      <c r="A99" s="272"/>
      <c r="B99" s="283" t="s">
        <v>1782</v>
      </c>
      <c r="C99" s="283" t="s">
        <v>2</v>
      </c>
      <c r="D99" s="300">
        <v>1</v>
      </c>
      <c r="E99" s="250"/>
      <c r="F99" s="273">
        <f>D99*E99</f>
        <v>0</v>
      </c>
    </row>
    <row r="100" spans="1:6" ht="12">
      <c r="A100" s="272"/>
      <c r="B100" s="283"/>
      <c r="C100" s="283"/>
      <c r="D100" s="300"/>
      <c r="E100" s="250"/>
      <c r="F100" s="273"/>
    </row>
    <row r="101" spans="1:6" s="295" customFormat="1" ht="18" customHeight="1">
      <c r="A101" s="291" t="s">
        <v>1781</v>
      </c>
      <c r="B101" s="291" t="s">
        <v>1780</v>
      </c>
      <c r="C101" s="292"/>
      <c r="D101" s="293"/>
      <c r="E101" s="329"/>
      <c r="F101" s="294"/>
    </row>
    <row r="102" spans="1:6" ht="12.75" customHeight="1">
      <c r="A102" s="272"/>
      <c r="B102" s="296" t="s">
        <v>1779</v>
      </c>
      <c r="C102" s="272"/>
      <c r="D102" s="240"/>
      <c r="E102" s="250"/>
      <c r="F102" s="273"/>
    </row>
    <row r="103" spans="1:6" ht="25.5" customHeight="1">
      <c r="A103" s="272"/>
      <c r="B103" s="296" t="s">
        <v>1769</v>
      </c>
      <c r="C103" s="272"/>
      <c r="D103" s="240"/>
      <c r="E103" s="250"/>
      <c r="F103" s="273"/>
    </row>
    <row r="104" spans="1:6" ht="13.5" customHeight="1">
      <c r="A104" s="272"/>
      <c r="B104" s="296" t="s">
        <v>1778</v>
      </c>
      <c r="C104" s="272"/>
      <c r="D104" s="240"/>
      <c r="E104" s="250"/>
      <c r="F104" s="273"/>
    </row>
    <row r="105" spans="1:6" ht="36">
      <c r="A105" s="272"/>
      <c r="B105" s="296" t="s">
        <v>1767</v>
      </c>
      <c r="C105" s="272"/>
      <c r="D105" s="240"/>
      <c r="E105" s="250"/>
      <c r="F105" s="273"/>
    </row>
    <row r="106" spans="1:6" ht="28.5" customHeight="1">
      <c r="A106" s="272"/>
      <c r="B106" s="296" t="s">
        <v>1747</v>
      </c>
      <c r="C106" s="272"/>
      <c r="D106" s="240"/>
      <c r="E106" s="250"/>
      <c r="F106" s="273"/>
    </row>
    <row r="107" spans="1:6" ht="66" customHeight="1">
      <c r="A107" s="272"/>
      <c r="B107" s="296" t="s">
        <v>1777</v>
      </c>
      <c r="C107" s="272"/>
      <c r="D107" s="240"/>
      <c r="E107" s="250"/>
      <c r="F107" s="273"/>
    </row>
    <row r="108" spans="1:6" ht="27" customHeight="1">
      <c r="A108" s="272"/>
      <c r="B108" s="296" t="s">
        <v>1776</v>
      </c>
      <c r="C108" s="272"/>
      <c r="D108" s="240"/>
      <c r="E108" s="250"/>
      <c r="F108" s="273"/>
    </row>
    <row r="109" spans="1:6" ht="24">
      <c r="A109" s="272"/>
      <c r="B109" s="296" t="s">
        <v>1872</v>
      </c>
      <c r="C109" s="272"/>
      <c r="D109" s="240"/>
      <c r="E109" s="250"/>
      <c r="F109" s="273"/>
    </row>
    <row r="110" spans="1:6" ht="24">
      <c r="A110" s="272"/>
      <c r="B110" s="296" t="s">
        <v>1775</v>
      </c>
      <c r="C110" s="272"/>
      <c r="D110" s="240"/>
      <c r="E110" s="250"/>
      <c r="F110" s="273"/>
    </row>
    <row r="111" spans="1:6" ht="36">
      <c r="A111" s="272"/>
      <c r="B111" s="296" t="s">
        <v>1557</v>
      </c>
      <c r="C111" s="272"/>
      <c r="D111" s="240"/>
      <c r="E111" s="250"/>
      <c r="F111" s="273"/>
    </row>
    <row r="112" spans="1:6" ht="13.5" customHeight="1">
      <c r="A112" s="272"/>
      <c r="B112" s="296" t="s">
        <v>1774</v>
      </c>
      <c r="C112" s="272"/>
      <c r="D112" s="240"/>
      <c r="E112" s="250"/>
      <c r="F112" s="273"/>
    </row>
    <row r="113" spans="1:6" ht="15" customHeight="1">
      <c r="A113" s="272"/>
      <c r="B113" s="296" t="s">
        <v>1730</v>
      </c>
      <c r="C113" s="272"/>
      <c r="D113" s="240"/>
      <c r="E113" s="250"/>
      <c r="F113" s="273"/>
    </row>
    <row r="114" spans="1:6" ht="12">
      <c r="A114" s="272"/>
      <c r="B114" s="283" t="s">
        <v>1773</v>
      </c>
      <c r="C114" s="283" t="s">
        <v>2</v>
      </c>
      <c r="D114" s="300">
        <v>2</v>
      </c>
      <c r="E114" s="250"/>
      <c r="F114" s="273">
        <f>D114*E114</f>
        <v>0</v>
      </c>
    </row>
    <row r="115" spans="1:6" ht="12">
      <c r="A115" s="272"/>
      <c r="B115" s="283"/>
      <c r="C115" s="283"/>
      <c r="D115" s="300"/>
      <c r="E115" s="250"/>
      <c r="F115" s="273"/>
    </row>
    <row r="116" spans="1:6" s="295" customFormat="1" ht="18" customHeight="1">
      <c r="A116" s="291" t="s">
        <v>1772</v>
      </c>
      <c r="B116" s="291" t="s">
        <v>1771</v>
      </c>
      <c r="C116" s="292"/>
      <c r="D116" s="293"/>
      <c r="E116" s="329"/>
      <c r="F116" s="294"/>
    </row>
    <row r="117" spans="1:6" ht="36">
      <c r="A117" s="272"/>
      <c r="B117" s="272" t="s">
        <v>1770</v>
      </c>
      <c r="C117" s="272"/>
      <c r="D117" s="240"/>
      <c r="E117" s="250"/>
      <c r="F117" s="273"/>
    </row>
    <row r="118" spans="1:6" ht="24">
      <c r="A118" s="272"/>
      <c r="B118" s="272" t="s">
        <v>1769</v>
      </c>
      <c r="C118" s="272"/>
      <c r="D118" s="240"/>
      <c r="E118" s="250"/>
      <c r="F118" s="273"/>
    </row>
    <row r="119" spans="1:6" ht="12">
      <c r="A119" s="272"/>
      <c r="B119" s="272" t="s">
        <v>1768</v>
      </c>
      <c r="C119" s="272"/>
      <c r="D119" s="240"/>
      <c r="E119" s="250"/>
      <c r="F119" s="273"/>
    </row>
    <row r="120" spans="1:6" ht="36">
      <c r="A120" s="272"/>
      <c r="B120" s="272" t="s">
        <v>1767</v>
      </c>
      <c r="C120" s="272"/>
      <c r="D120" s="240"/>
      <c r="E120" s="250"/>
      <c r="F120" s="273"/>
    </row>
    <row r="121" spans="1:6" ht="28.5" customHeight="1">
      <c r="A121" s="272"/>
      <c r="B121" s="296" t="s">
        <v>1747</v>
      </c>
      <c r="C121" s="272"/>
      <c r="D121" s="240"/>
      <c r="E121" s="250"/>
      <c r="F121" s="273"/>
    </row>
    <row r="122" spans="1:6" ht="60">
      <c r="A122" s="272"/>
      <c r="B122" s="272" t="s">
        <v>1732</v>
      </c>
      <c r="C122" s="272"/>
      <c r="D122" s="240"/>
      <c r="E122" s="250"/>
      <c r="F122" s="273"/>
    </row>
    <row r="123" spans="1:6" ht="44.25" customHeight="1">
      <c r="A123" s="272"/>
      <c r="B123" s="272" t="s">
        <v>1766</v>
      </c>
      <c r="C123" s="272"/>
      <c r="D123" s="240"/>
      <c r="E123" s="250"/>
      <c r="F123" s="273"/>
    </row>
    <row r="124" spans="1:6" ht="24">
      <c r="A124" s="272"/>
      <c r="B124" s="272" t="s">
        <v>1872</v>
      </c>
      <c r="C124" s="272"/>
      <c r="D124" s="240"/>
      <c r="E124" s="250"/>
      <c r="F124" s="273"/>
    </row>
    <row r="125" spans="1:6" ht="24">
      <c r="A125" s="272"/>
      <c r="B125" s="272" t="s">
        <v>1765</v>
      </c>
      <c r="C125" s="272"/>
      <c r="D125" s="240"/>
      <c r="E125" s="250"/>
      <c r="F125" s="273"/>
    </row>
    <row r="126" spans="1:6" ht="36">
      <c r="A126" s="272"/>
      <c r="B126" s="272" t="s">
        <v>1764</v>
      </c>
      <c r="C126" s="272"/>
      <c r="D126" s="240"/>
      <c r="E126" s="250"/>
      <c r="F126" s="273"/>
    </row>
    <row r="127" spans="1:6" ht="13.5" customHeight="1">
      <c r="A127" s="272"/>
      <c r="B127" s="272" t="s">
        <v>1763</v>
      </c>
      <c r="C127" s="272"/>
      <c r="D127" s="240"/>
      <c r="E127" s="250"/>
      <c r="F127" s="273"/>
    </row>
    <row r="128" spans="1:6" ht="36">
      <c r="A128" s="272"/>
      <c r="B128" s="272" t="s">
        <v>1557</v>
      </c>
      <c r="C128" s="272"/>
      <c r="D128" s="240"/>
      <c r="E128" s="250"/>
      <c r="F128" s="273"/>
    </row>
    <row r="129" spans="1:6" ht="13.5" customHeight="1">
      <c r="A129" s="272"/>
      <c r="B129" s="272" t="s">
        <v>1730</v>
      </c>
      <c r="C129" s="272"/>
      <c r="D129" s="240"/>
      <c r="E129" s="250"/>
      <c r="F129" s="273"/>
    </row>
    <row r="130" spans="1:6" ht="12">
      <c r="A130" s="272"/>
      <c r="B130" s="283" t="s">
        <v>1762</v>
      </c>
      <c r="C130" s="283" t="s">
        <v>2</v>
      </c>
      <c r="D130" s="300">
        <v>1</v>
      </c>
      <c r="E130" s="250"/>
      <c r="F130" s="273">
        <f>D130*E130</f>
        <v>0</v>
      </c>
    </row>
    <row r="131" spans="1:6" ht="12">
      <c r="A131" s="272"/>
      <c r="B131" s="283"/>
      <c r="C131" s="283"/>
      <c r="D131" s="300"/>
      <c r="E131" s="250"/>
      <c r="F131" s="273"/>
    </row>
    <row r="132" spans="1:6" s="295" customFormat="1" ht="18" customHeight="1">
      <c r="A132" s="291" t="s">
        <v>1761</v>
      </c>
      <c r="B132" s="291" t="s">
        <v>1760</v>
      </c>
      <c r="C132" s="292"/>
      <c r="D132" s="293"/>
      <c r="E132" s="329"/>
      <c r="F132" s="294"/>
    </row>
    <row r="133" spans="1:6" ht="24">
      <c r="A133" s="272"/>
      <c r="B133" s="272" t="s">
        <v>1759</v>
      </c>
      <c r="C133" s="272"/>
      <c r="D133" s="240"/>
      <c r="E133" s="250"/>
      <c r="F133" s="273"/>
    </row>
    <row r="134" spans="1:6" ht="12">
      <c r="A134" s="272"/>
      <c r="B134" s="272" t="s">
        <v>1758</v>
      </c>
      <c r="C134" s="272"/>
      <c r="D134" s="240"/>
      <c r="E134" s="250"/>
      <c r="F134" s="273"/>
    </row>
    <row r="135" spans="1:6" ht="60">
      <c r="A135" s="272"/>
      <c r="B135" s="272" t="s">
        <v>1757</v>
      </c>
      <c r="C135" s="272"/>
      <c r="D135" s="240"/>
      <c r="E135" s="250"/>
      <c r="F135" s="273"/>
    </row>
    <row r="136" spans="1:6" ht="36">
      <c r="A136" s="272"/>
      <c r="B136" s="272" t="s">
        <v>1873</v>
      </c>
      <c r="C136" s="272"/>
      <c r="D136" s="240"/>
      <c r="E136" s="250"/>
      <c r="F136" s="273"/>
    </row>
    <row r="137" spans="1:6" ht="60">
      <c r="A137" s="272"/>
      <c r="B137" s="272" t="s">
        <v>1756</v>
      </c>
      <c r="C137" s="272"/>
      <c r="D137" s="240"/>
      <c r="E137" s="250"/>
      <c r="F137" s="273"/>
    </row>
    <row r="138" spans="1:6" ht="24">
      <c r="A138" s="272"/>
      <c r="B138" s="272" t="s">
        <v>1755</v>
      </c>
      <c r="C138" s="272"/>
      <c r="D138" s="240"/>
      <c r="E138" s="250"/>
      <c r="F138" s="273"/>
    </row>
    <row r="139" spans="1:6" ht="12" customHeight="1">
      <c r="A139" s="272"/>
      <c r="B139" s="272" t="s">
        <v>1754</v>
      </c>
      <c r="C139" s="272"/>
      <c r="D139" s="240"/>
      <c r="E139" s="250"/>
      <c r="F139" s="273"/>
    </row>
    <row r="140" spans="1:6" ht="36">
      <c r="A140" s="272"/>
      <c r="B140" s="272" t="s">
        <v>1557</v>
      </c>
      <c r="C140" s="272"/>
      <c r="D140" s="240"/>
      <c r="E140" s="250"/>
      <c r="F140" s="273"/>
    </row>
    <row r="141" spans="1:6" ht="12">
      <c r="A141" s="272"/>
      <c r="B141" s="272" t="s">
        <v>1730</v>
      </c>
      <c r="C141" s="272"/>
      <c r="D141" s="240"/>
      <c r="E141" s="250"/>
      <c r="F141" s="273"/>
    </row>
    <row r="142" spans="1:6" ht="12">
      <c r="A142" s="272"/>
      <c r="B142" s="283"/>
      <c r="C142" s="272"/>
      <c r="D142" s="272"/>
      <c r="E142" s="250"/>
      <c r="F142" s="273"/>
    </row>
    <row r="143" spans="1:6" ht="12">
      <c r="A143" s="272"/>
      <c r="B143" s="283" t="s">
        <v>1753</v>
      </c>
      <c r="C143" s="283" t="s">
        <v>2</v>
      </c>
      <c r="D143" s="300">
        <v>1</v>
      </c>
      <c r="E143" s="250"/>
      <c r="F143" s="273">
        <f>D143*E143</f>
        <v>0</v>
      </c>
    </row>
    <row r="144" spans="1:6" ht="12">
      <c r="A144" s="272"/>
      <c r="B144" s="272"/>
      <c r="C144" s="272"/>
      <c r="D144" s="240"/>
      <c r="E144" s="250"/>
      <c r="F144" s="273"/>
    </row>
    <row r="145" spans="1:6" s="295" customFormat="1" ht="18" customHeight="1">
      <c r="A145" s="291" t="s">
        <v>1752</v>
      </c>
      <c r="B145" s="291" t="s">
        <v>1751</v>
      </c>
      <c r="C145" s="292"/>
      <c r="D145" s="293"/>
      <c r="E145" s="329"/>
      <c r="F145" s="294"/>
    </row>
    <row r="146" spans="1:6" ht="24">
      <c r="A146" s="272"/>
      <c r="B146" s="296" t="s">
        <v>1750</v>
      </c>
      <c r="C146" s="272"/>
      <c r="D146" s="240"/>
      <c r="E146" s="250"/>
      <c r="F146" s="273"/>
    </row>
    <row r="147" spans="1:6" ht="17.25" customHeight="1">
      <c r="A147" s="272"/>
      <c r="B147" s="296" t="s">
        <v>1883</v>
      </c>
      <c r="C147" s="272"/>
      <c r="D147" s="240"/>
      <c r="E147" s="250"/>
      <c r="F147" s="273"/>
    </row>
    <row r="148" spans="1:6" ht="24">
      <c r="A148" s="272"/>
      <c r="B148" s="296" t="s">
        <v>1749</v>
      </c>
      <c r="C148" s="272"/>
      <c r="D148" s="240"/>
      <c r="E148" s="250"/>
      <c r="F148" s="273"/>
    </row>
    <row r="149" spans="1:6" ht="36">
      <c r="A149" s="272"/>
      <c r="B149" s="296" t="s">
        <v>1748</v>
      </c>
      <c r="C149" s="272"/>
      <c r="D149" s="240"/>
      <c r="E149" s="250"/>
      <c r="F149" s="273"/>
    </row>
    <row r="150" spans="1:6" ht="26.25" customHeight="1">
      <c r="A150" s="272"/>
      <c r="B150" s="296" t="s">
        <v>1747</v>
      </c>
      <c r="C150" s="272"/>
      <c r="D150" s="240"/>
      <c r="E150" s="250"/>
      <c r="F150" s="273"/>
    </row>
    <row r="151" spans="1:6" ht="60">
      <c r="A151" s="272"/>
      <c r="B151" s="272" t="s">
        <v>1732</v>
      </c>
      <c r="C151" s="272"/>
      <c r="D151" s="240"/>
      <c r="E151" s="250"/>
      <c r="F151" s="273"/>
    </row>
    <row r="152" spans="1:6" ht="51" customHeight="1">
      <c r="A152" s="272"/>
      <c r="B152" s="296" t="s">
        <v>1874</v>
      </c>
      <c r="C152" s="272"/>
      <c r="D152" s="240"/>
      <c r="E152" s="250"/>
      <c r="F152" s="273"/>
    </row>
    <row r="153" spans="1:6" ht="36">
      <c r="A153" s="272"/>
      <c r="B153" s="296" t="s">
        <v>1746</v>
      </c>
      <c r="C153" s="272"/>
      <c r="D153" s="240"/>
      <c r="E153" s="250"/>
      <c r="F153" s="273"/>
    </row>
    <row r="154" spans="1:6" ht="36">
      <c r="A154" s="272"/>
      <c r="B154" s="296" t="s">
        <v>1745</v>
      </c>
      <c r="C154" s="272"/>
      <c r="D154" s="240"/>
      <c r="E154" s="250"/>
      <c r="F154" s="273"/>
    </row>
    <row r="155" spans="1:6" ht="15" customHeight="1">
      <c r="A155" s="272"/>
      <c r="B155" s="296" t="s">
        <v>1744</v>
      </c>
      <c r="C155" s="272"/>
      <c r="D155" s="240"/>
      <c r="E155" s="250"/>
      <c r="F155" s="273"/>
    </row>
    <row r="156" spans="1:6" ht="36">
      <c r="A156" s="272"/>
      <c r="B156" s="296" t="s">
        <v>1743</v>
      </c>
      <c r="C156" s="272"/>
      <c r="D156" s="240"/>
      <c r="E156" s="250"/>
      <c r="F156" s="273"/>
    </row>
    <row r="157" spans="1:6" ht="16.5" customHeight="1">
      <c r="A157" s="272"/>
      <c r="B157" s="296" t="s">
        <v>1742</v>
      </c>
      <c r="C157" s="272"/>
      <c r="D157" s="240"/>
      <c r="E157" s="250"/>
      <c r="F157" s="273"/>
    </row>
    <row r="158" spans="1:6" ht="36">
      <c r="A158" s="272"/>
      <c r="B158" s="296" t="s">
        <v>1557</v>
      </c>
      <c r="C158" s="272"/>
      <c r="D158" s="240"/>
      <c r="E158" s="250"/>
      <c r="F158" s="273"/>
    </row>
    <row r="159" spans="1:6" ht="14.25" customHeight="1">
      <c r="A159" s="272"/>
      <c r="B159" s="296" t="s">
        <v>1730</v>
      </c>
      <c r="C159" s="272"/>
      <c r="D159" s="240"/>
      <c r="E159" s="250"/>
      <c r="F159" s="273"/>
    </row>
    <row r="160" spans="1:6" ht="12">
      <c r="A160" s="272"/>
      <c r="B160" s="283"/>
      <c r="C160" s="272"/>
      <c r="D160" s="272"/>
      <c r="E160" s="250"/>
      <c r="F160" s="273"/>
    </row>
    <row r="161" spans="1:6" ht="12">
      <c r="A161" s="272"/>
      <c r="B161" s="283" t="s">
        <v>1741</v>
      </c>
      <c r="C161" s="283" t="s">
        <v>2</v>
      </c>
      <c r="D161" s="300">
        <v>1</v>
      </c>
      <c r="E161" s="250"/>
      <c r="F161" s="273">
        <f>D161*E161</f>
        <v>0</v>
      </c>
    </row>
    <row r="162" spans="1:6" ht="12">
      <c r="A162" s="272"/>
      <c r="B162" s="272"/>
      <c r="C162" s="272"/>
      <c r="D162" s="272"/>
      <c r="E162" s="250"/>
      <c r="F162" s="273"/>
    </row>
    <row r="163" spans="1:6" s="295" customFormat="1" ht="18" customHeight="1">
      <c r="A163" s="291" t="s">
        <v>1740</v>
      </c>
      <c r="B163" s="291" t="s">
        <v>1739</v>
      </c>
      <c r="C163" s="292"/>
      <c r="D163" s="293"/>
      <c r="E163" s="329"/>
      <c r="F163" s="294"/>
    </row>
    <row r="164" spans="1:6" ht="48">
      <c r="A164" s="272"/>
      <c r="B164" s="296" t="s">
        <v>1738</v>
      </c>
      <c r="C164" s="272"/>
      <c r="D164" s="240"/>
      <c r="E164" s="250"/>
      <c r="F164" s="273"/>
    </row>
    <row r="165" spans="1:6" ht="24">
      <c r="A165" s="272"/>
      <c r="B165" s="296" t="s">
        <v>1737</v>
      </c>
      <c r="C165" s="272"/>
      <c r="D165" s="240"/>
      <c r="E165" s="250"/>
      <c r="F165" s="273"/>
    </row>
    <row r="166" spans="1:6" ht="25.5" customHeight="1">
      <c r="A166" s="272"/>
      <c r="B166" s="296" t="s">
        <v>1736</v>
      </c>
      <c r="C166" s="272"/>
      <c r="D166" s="240"/>
      <c r="E166" s="250"/>
      <c r="F166" s="273"/>
    </row>
    <row r="167" spans="1:6" ht="36">
      <c r="A167" s="272"/>
      <c r="B167" s="296" t="s">
        <v>1735</v>
      </c>
      <c r="C167" s="272"/>
      <c r="D167" s="240"/>
      <c r="E167" s="250"/>
      <c r="F167" s="273"/>
    </row>
    <row r="168" spans="1:6" ht="24">
      <c r="A168" s="272"/>
      <c r="B168" s="296" t="s">
        <v>1734</v>
      </c>
      <c r="C168" s="272"/>
      <c r="D168" s="240"/>
      <c r="E168" s="250"/>
      <c r="F168" s="273"/>
    </row>
    <row r="169" spans="1:6" ht="21.75" customHeight="1">
      <c r="A169" s="272"/>
      <c r="B169" s="296" t="s">
        <v>1733</v>
      </c>
      <c r="C169" s="272"/>
      <c r="D169" s="240"/>
      <c r="E169" s="250"/>
      <c r="F169" s="273"/>
    </row>
    <row r="170" spans="1:6" ht="48">
      <c r="A170" s="272"/>
      <c r="B170" s="296" t="s">
        <v>1875</v>
      </c>
      <c r="C170" s="272"/>
      <c r="D170" s="240"/>
      <c r="E170" s="250"/>
      <c r="F170" s="273"/>
    </row>
    <row r="171" spans="1:6" ht="60">
      <c r="A171" s="272"/>
      <c r="B171" s="272" t="s">
        <v>1732</v>
      </c>
      <c r="C171" s="272"/>
      <c r="D171" s="240"/>
      <c r="E171" s="250"/>
      <c r="F171" s="273"/>
    </row>
    <row r="172" spans="1:6" ht="14.25" customHeight="1">
      <c r="A172" s="272"/>
      <c r="B172" s="296" t="s">
        <v>1731</v>
      </c>
      <c r="C172" s="272"/>
      <c r="D172" s="240"/>
      <c r="E172" s="250"/>
      <c r="F172" s="273"/>
    </row>
    <row r="173" spans="1:6" ht="36">
      <c r="A173" s="272"/>
      <c r="B173" s="296" t="s">
        <v>1557</v>
      </c>
      <c r="C173" s="272"/>
      <c r="D173" s="240"/>
      <c r="E173" s="250"/>
      <c r="F173" s="273"/>
    </row>
    <row r="174" spans="1:6" ht="13.5" customHeight="1">
      <c r="A174" s="272"/>
      <c r="B174" s="296" t="s">
        <v>1730</v>
      </c>
      <c r="C174" s="272"/>
      <c r="D174" s="240"/>
      <c r="E174" s="250"/>
      <c r="F174" s="273"/>
    </row>
    <row r="175" spans="1:6" ht="12">
      <c r="A175" s="272"/>
      <c r="B175" s="283"/>
      <c r="C175" s="272"/>
      <c r="D175" s="272"/>
      <c r="E175" s="250"/>
      <c r="F175" s="273"/>
    </row>
    <row r="176" spans="1:6" ht="12">
      <c r="A176" s="272"/>
      <c r="B176" s="283" t="s">
        <v>1729</v>
      </c>
      <c r="C176" s="283" t="s">
        <v>2</v>
      </c>
      <c r="D176" s="300">
        <v>1</v>
      </c>
      <c r="E176" s="250"/>
      <c r="F176" s="273">
        <f>D176*E176</f>
        <v>0</v>
      </c>
    </row>
    <row r="177" spans="1:6" ht="12">
      <c r="A177" s="272"/>
      <c r="B177" s="272"/>
      <c r="C177" s="272"/>
      <c r="D177" s="272"/>
      <c r="E177" s="250"/>
      <c r="F177" s="273"/>
    </row>
    <row r="178" spans="1:6" s="295" customFormat="1" ht="18" customHeight="1">
      <c r="A178" s="291" t="s">
        <v>1728</v>
      </c>
      <c r="B178" s="291" t="s">
        <v>1727</v>
      </c>
      <c r="C178" s="292"/>
      <c r="D178" s="293"/>
      <c r="E178" s="329"/>
      <c r="F178" s="294"/>
    </row>
    <row r="179" spans="1:6" ht="36">
      <c r="A179" s="272"/>
      <c r="B179" s="296" t="s">
        <v>1726</v>
      </c>
      <c r="C179" s="272"/>
      <c r="D179" s="240"/>
      <c r="E179" s="250"/>
      <c r="F179" s="273"/>
    </row>
    <row r="180" spans="1:6" ht="24">
      <c r="A180" s="272"/>
      <c r="B180" s="296" t="s">
        <v>1725</v>
      </c>
      <c r="C180" s="272"/>
      <c r="D180" s="240"/>
      <c r="E180" s="250"/>
      <c r="F180" s="273"/>
    </row>
    <row r="181" spans="1:6" ht="24">
      <c r="A181" s="272"/>
      <c r="B181" s="296" t="s">
        <v>1876</v>
      </c>
      <c r="C181" s="272"/>
      <c r="D181" s="240"/>
      <c r="E181" s="250"/>
      <c r="F181" s="273"/>
    </row>
    <row r="182" spans="1:6" ht="36">
      <c r="A182" s="272"/>
      <c r="B182" s="296" t="s">
        <v>1724</v>
      </c>
      <c r="C182" s="272"/>
      <c r="D182" s="240"/>
      <c r="E182" s="250"/>
      <c r="F182" s="273"/>
    </row>
    <row r="183" spans="1:6" ht="24">
      <c r="A183" s="272"/>
      <c r="B183" s="296" t="s">
        <v>1723</v>
      </c>
      <c r="C183" s="272"/>
      <c r="D183" s="240"/>
      <c r="E183" s="250"/>
      <c r="F183" s="273"/>
    </row>
    <row r="184" spans="1:6" s="301" customFormat="1" ht="24">
      <c r="A184" s="272"/>
      <c r="B184" s="296" t="s">
        <v>1722</v>
      </c>
      <c r="C184" s="272"/>
      <c r="D184" s="240"/>
      <c r="E184" s="250"/>
      <c r="F184" s="273"/>
    </row>
    <row r="185" spans="1:6" ht="38.25" customHeight="1">
      <c r="A185" s="272"/>
      <c r="B185" s="296" t="s">
        <v>1721</v>
      </c>
      <c r="C185" s="272"/>
      <c r="D185" s="240"/>
      <c r="E185" s="250"/>
      <c r="F185" s="273"/>
    </row>
    <row r="186" spans="1:6" ht="24">
      <c r="A186" s="272"/>
      <c r="B186" s="296" t="s">
        <v>1720</v>
      </c>
      <c r="C186" s="272"/>
      <c r="D186" s="240"/>
      <c r="E186" s="250"/>
      <c r="F186" s="273"/>
    </row>
    <row r="187" spans="1:6" ht="13.5" customHeight="1">
      <c r="A187" s="272"/>
      <c r="B187" s="296" t="s">
        <v>1719</v>
      </c>
      <c r="C187" s="272"/>
      <c r="D187" s="240"/>
      <c r="E187" s="250"/>
      <c r="F187" s="273"/>
    </row>
    <row r="188" spans="1:6" ht="13.5" customHeight="1">
      <c r="A188" s="272"/>
      <c r="B188" s="296" t="s">
        <v>1718</v>
      </c>
      <c r="C188" s="272"/>
      <c r="D188" s="240"/>
      <c r="E188" s="250"/>
      <c r="F188" s="273"/>
    </row>
    <row r="189" spans="1:6" ht="13.5" customHeight="1">
      <c r="A189" s="272"/>
      <c r="B189" s="296" t="s">
        <v>1717</v>
      </c>
      <c r="C189" s="272"/>
      <c r="D189" s="240"/>
      <c r="E189" s="250"/>
      <c r="F189" s="273"/>
    </row>
    <row r="190" spans="1:6" ht="36">
      <c r="A190" s="272"/>
      <c r="B190" s="296" t="s">
        <v>1557</v>
      </c>
      <c r="C190" s="272"/>
      <c r="D190" s="240"/>
      <c r="E190" s="250"/>
      <c r="F190" s="273"/>
    </row>
    <row r="191" spans="1:6" ht="12">
      <c r="A191" s="272"/>
      <c r="B191" s="272"/>
      <c r="C191" s="272"/>
      <c r="D191" s="240"/>
      <c r="E191" s="250"/>
      <c r="F191" s="273"/>
    </row>
    <row r="192" spans="1:6" ht="12">
      <c r="A192" s="272"/>
      <c r="B192" s="283" t="s">
        <v>1716</v>
      </c>
      <c r="C192" s="283" t="s">
        <v>2</v>
      </c>
      <c r="D192" s="300">
        <v>1</v>
      </c>
      <c r="E192" s="250"/>
      <c r="F192" s="273">
        <f>D192*E192</f>
        <v>0</v>
      </c>
    </row>
    <row r="193" spans="1:6" ht="12">
      <c r="A193" s="272"/>
      <c r="B193" s="272"/>
      <c r="C193" s="272"/>
      <c r="D193" s="272"/>
      <c r="E193" s="250"/>
      <c r="F193" s="273"/>
    </row>
    <row r="194" spans="1:6" s="302" customFormat="1" ht="39.6" customHeight="1">
      <c r="A194" s="284">
        <v>1</v>
      </c>
      <c r="B194" s="284" t="s">
        <v>1715</v>
      </c>
      <c r="C194" s="285"/>
      <c r="D194" s="239"/>
      <c r="E194" s="249"/>
      <c r="F194" s="286">
        <f>F60+F86+F99+F114+F130+F143+F161+F176+F192</f>
        <v>0</v>
      </c>
    </row>
    <row r="195" spans="1:6" s="2" customFormat="1" ht="12.75">
      <c r="A195" s="272"/>
      <c r="B195" s="271"/>
      <c r="C195" s="272"/>
      <c r="D195" s="240"/>
      <c r="E195" s="250"/>
      <c r="F195" s="273"/>
    </row>
    <row r="196" spans="1:6" s="302" customFormat="1" ht="39.6" customHeight="1">
      <c r="A196" s="284">
        <v>2</v>
      </c>
      <c r="B196" s="284" t="s">
        <v>1714</v>
      </c>
      <c r="C196" s="285"/>
      <c r="D196" s="239"/>
      <c r="E196" s="249"/>
      <c r="F196" s="286"/>
    </row>
    <row r="197" spans="1:6" ht="12">
      <c r="A197" s="272"/>
      <c r="B197" s="272"/>
      <c r="C197" s="272"/>
      <c r="D197" s="240"/>
      <c r="E197" s="250"/>
      <c r="F197" s="273"/>
    </row>
    <row r="198" spans="1:6" s="295" customFormat="1" ht="18" customHeight="1">
      <c r="A198" s="291" t="s">
        <v>75</v>
      </c>
      <c r="B198" s="291" t="s">
        <v>1877</v>
      </c>
      <c r="C198" s="292"/>
      <c r="D198" s="293"/>
      <c r="E198" s="329"/>
      <c r="F198" s="294"/>
    </row>
    <row r="199" spans="1:6" s="301" customFormat="1" ht="26.25" customHeight="1">
      <c r="A199" s="272"/>
      <c r="B199" s="272" t="s">
        <v>1713</v>
      </c>
      <c r="C199" s="272"/>
      <c r="D199" s="240"/>
      <c r="E199" s="250"/>
      <c r="F199" s="273"/>
    </row>
    <row r="200" spans="1:6" s="301" customFormat="1" ht="15.75" customHeight="1">
      <c r="A200" s="272"/>
      <c r="B200" s="272" t="s">
        <v>1702</v>
      </c>
      <c r="C200" s="272"/>
      <c r="D200" s="240"/>
      <c r="E200" s="250"/>
      <c r="F200" s="273"/>
    </row>
    <row r="201" spans="1:6" s="301" customFormat="1" ht="17.25" customHeight="1">
      <c r="A201" s="272"/>
      <c r="B201" s="272" t="s">
        <v>1712</v>
      </c>
      <c r="C201" s="272"/>
      <c r="D201" s="240"/>
      <c r="E201" s="250"/>
      <c r="F201" s="273"/>
    </row>
    <row r="202" spans="1:6" s="301" customFormat="1" ht="60">
      <c r="A202" s="272"/>
      <c r="B202" s="296" t="s">
        <v>1711</v>
      </c>
      <c r="C202" s="272"/>
      <c r="D202" s="240"/>
      <c r="E202" s="250"/>
      <c r="F202" s="273"/>
    </row>
    <row r="203" spans="1:6" s="301" customFormat="1" ht="24">
      <c r="A203" s="272"/>
      <c r="B203" s="296" t="s">
        <v>1704</v>
      </c>
      <c r="C203" s="272"/>
      <c r="D203" s="240"/>
      <c r="E203" s="250"/>
      <c r="F203" s="273"/>
    </row>
    <row r="204" spans="1:6" s="301" customFormat="1" ht="24">
      <c r="A204" s="272"/>
      <c r="B204" s="272" t="s">
        <v>1700</v>
      </c>
      <c r="C204" s="272"/>
      <c r="D204" s="240"/>
      <c r="E204" s="250"/>
      <c r="F204" s="273"/>
    </row>
    <row r="205" spans="1:6" s="301" customFormat="1" ht="13.5" customHeight="1">
      <c r="A205" s="272"/>
      <c r="B205" s="272" t="s">
        <v>1710</v>
      </c>
      <c r="C205" s="272"/>
      <c r="D205" s="240"/>
      <c r="E205" s="250"/>
      <c r="F205" s="273"/>
    </row>
    <row r="206" spans="1:6" ht="36">
      <c r="A206" s="272"/>
      <c r="B206" s="272" t="s">
        <v>1557</v>
      </c>
      <c r="C206" s="272"/>
      <c r="D206" s="240"/>
      <c r="E206" s="250"/>
      <c r="F206" s="273"/>
    </row>
    <row r="207" spans="1:6" s="301" customFormat="1" ht="13.5" customHeight="1">
      <c r="A207" s="272"/>
      <c r="B207" s="272" t="s">
        <v>1621</v>
      </c>
      <c r="C207" s="272"/>
      <c r="D207" s="240"/>
      <c r="E207" s="250"/>
      <c r="F207" s="273"/>
    </row>
    <row r="208" spans="1:6" s="301" customFormat="1" ht="12">
      <c r="A208" s="272"/>
      <c r="B208" s="283" t="s">
        <v>1709</v>
      </c>
      <c r="C208" s="283" t="s">
        <v>2</v>
      </c>
      <c r="D208" s="300">
        <v>1</v>
      </c>
      <c r="E208" s="250"/>
      <c r="F208" s="273">
        <f>D208*E208</f>
        <v>0</v>
      </c>
    </row>
    <row r="209" spans="1:6" s="301" customFormat="1" ht="12">
      <c r="A209" s="272"/>
      <c r="B209" s="272"/>
      <c r="C209" s="272"/>
      <c r="D209" s="240"/>
      <c r="E209" s="250"/>
      <c r="F209" s="273"/>
    </row>
    <row r="210" spans="1:6" s="295" customFormat="1" ht="18" customHeight="1">
      <c r="A210" s="291" t="s">
        <v>76</v>
      </c>
      <c r="B210" s="291" t="s">
        <v>1708</v>
      </c>
      <c r="C210" s="292"/>
      <c r="D210" s="293"/>
      <c r="E210" s="329"/>
      <c r="F210" s="294"/>
    </row>
    <row r="211" spans="1:6" s="301" customFormat="1" ht="21" customHeight="1">
      <c r="A211" s="272"/>
      <c r="B211" s="272" t="s">
        <v>1707</v>
      </c>
      <c r="C211" s="272"/>
      <c r="D211" s="240"/>
      <c r="E211" s="250"/>
      <c r="F211" s="273"/>
    </row>
    <row r="212" spans="1:6" s="301" customFormat="1" ht="27" customHeight="1">
      <c r="A212" s="272"/>
      <c r="B212" s="272" t="s">
        <v>1706</v>
      </c>
      <c r="C212" s="272"/>
      <c r="D212" s="240"/>
      <c r="E212" s="250"/>
      <c r="F212" s="273"/>
    </row>
    <row r="213" spans="1:6" s="301" customFormat="1" ht="60">
      <c r="A213" s="272"/>
      <c r="B213" s="272" t="s">
        <v>1705</v>
      </c>
      <c r="C213" s="272"/>
      <c r="D213" s="240"/>
      <c r="E213" s="250"/>
      <c r="F213" s="273"/>
    </row>
    <row r="214" spans="1:6" s="301" customFormat="1" ht="24">
      <c r="A214" s="272"/>
      <c r="B214" s="296" t="s">
        <v>1704</v>
      </c>
      <c r="C214" s="272"/>
      <c r="D214" s="240"/>
      <c r="E214" s="250"/>
      <c r="F214" s="273"/>
    </row>
    <row r="215" spans="1:6" s="301" customFormat="1" ht="15.75" customHeight="1">
      <c r="A215" s="272"/>
      <c r="B215" s="272" t="s">
        <v>1703</v>
      </c>
      <c r="C215" s="272"/>
      <c r="D215" s="240"/>
      <c r="E215" s="250"/>
      <c r="F215" s="273"/>
    </row>
    <row r="216" spans="1:6" s="301" customFormat="1" ht="15.75" customHeight="1">
      <c r="A216" s="272"/>
      <c r="B216" s="272" t="s">
        <v>1702</v>
      </c>
      <c r="C216" s="272"/>
      <c r="D216" s="240"/>
      <c r="E216" s="250"/>
      <c r="F216" s="273"/>
    </row>
    <row r="217" spans="1:6" s="301" customFormat="1" ht="15.75" customHeight="1">
      <c r="A217" s="272"/>
      <c r="B217" s="296" t="s">
        <v>1701</v>
      </c>
      <c r="C217" s="272"/>
      <c r="D217" s="240"/>
      <c r="E217" s="250"/>
      <c r="F217" s="273"/>
    </row>
    <row r="218" spans="1:6" s="301" customFormat="1" ht="24">
      <c r="A218" s="272"/>
      <c r="B218" s="272" t="s">
        <v>1700</v>
      </c>
      <c r="C218" s="272"/>
      <c r="D218" s="240"/>
      <c r="E218" s="250"/>
      <c r="F218" s="273"/>
    </row>
    <row r="219" spans="1:6" s="301" customFormat="1" ht="15.75" customHeight="1">
      <c r="A219" s="272"/>
      <c r="B219" s="272" t="s">
        <v>1699</v>
      </c>
      <c r="C219" s="272"/>
      <c r="D219" s="240"/>
      <c r="E219" s="250"/>
      <c r="F219" s="273"/>
    </row>
    <row r="220" spans="1:6" ht="36">
      <c r="A220" s="272"/>
      <c r="B220" s="272" t="s">
        <v>1557</v>
      </c>
      <c r="C220" s="272"/>
      <c r="D220" s="240"/>
      <c r="E220" s="250"/>
      <c r="F220" s="273"/>
    </row>
    <row r="221" spans="1:6" s="301" customFormat="1" ht="15.75" customHeight="1">
      <c r="A221" s="272"/>
      <c r="B221" s="272" t="s">
        <v>1621</v>
      </c>
      <c r="C221" s="272"/>
      <c r="D221" s="240"/>
      <c r="E221" s="250"/>
      <c r="F221" s="273"/>
    </row>
    <row r="222" spans="1:6" s="301" customFormat="1" ht="14.25" customHeight="1">
      <c r="A222" s="272"/>
      <c r="B222" s="283" t="s">
        <v>1698</v>
      </c>
      <c r="C222" s="283" t="s">
        <v>2</v>
      </c>
      <c r="D222" s="300">
        <v>1</v>
      </c>
      <c r="E222" s="250"/>
      <c r="F222" s="273">
        <f>D222*E222</f>
        <v>0</v>
      </c>
    </row>
    <row r="223" spans="1:6" s="301" customFormat="1" ht="12">
      <c r="A223" s="272"/>
      <c r="B223" s="272"/>
      <c r="C223" s="272"/>
      <c r="D223" s="240"/>
      <c r="E223" s="250"/>
      <c r="F223" s="273"/>
    </row>
    <row r="224" spans="1:6" s="295" customFormat="1" ht="15.75" customHeight="1">
      <c r="A224" s="291" t="s">
        <v>77</v>
      </c>
      <c r="B224" s="291" t="s">
        <v>1697</v>
      </c>
      <c r="C224" s="292"/>
      <c r="D224" s="293"/>
      <c r="E224" s="329"/>
      <c r="F224" s="294"/>
    </row>
    <row r="225" spans="1:6" ht="18" customHeight="1">
      <c r="A225" s="272"/>
      <c r="B225" s="272" t="s">
        <v>1696</v>
      </c>
      <c r="C225" s="272"/>
      <c r="D225" s="240"/>
      <c r="E225" s="250"/>
      <c r="F225" s="273"/>
    </row>
    <row r="226" spans="1:6" ht="18" customHeight="1">
      <c r="A226" s="272"/>
      <c r="B226" s="272" t="s">
        <v>1695</v>
      </c>
      <c r="C226" s="272"/>
      <c r="D226" s="240"/>
      <c r="E226" s="250"/>
      <c r="F226" s="273"/>
    </row>
    <row r="227" spans="1:6" ht="24" customHeight="1">
      <c r="A227" s="272"/>
      <c r="B227" s="272" t="s">
        <v>1615</v>
      </c>
      <c r="C227" s="272"/>
      <c r="D227" s="240"/>
      <c r="E227" s="250"/>
      <c r="F227" s="273"/>
    </row>
    <row r="228" spans="1:6" ht="24">
      <c r="A228" s="272"/>
      <c r="B228" s="296" t="s">
        <v>1694</v>
      </c>
      <c r="C228" s="272"/>
      <c r="D228" s="240"/>
      <c r="E228" s="250"/>
      <c r="F228" s="273"/>
    </row>
    <row r="229" spans="1:6" ht="18" customHeight="1">
      <c r="A229" s="272"/>
      <c r="B229" s="296" t="s">
        <v>1558</v>
      </c>
      <c r="C229" s="272"/>
      <c r="D229" s="240"/>
      <c r="E229" s="250"/>
      <c r="F229" s="273"/>
    </row>
    <row r="230" spans="1:6" ht="36">
      <c r="A230" s="272"/>
      <c r="B230" s="272" t="s">
        <v>1557</v>
      </c>
      <c r="C230" s="272"/>
      <c r="D230" s="240"/>
      <c r="E230" s="250"/>
      <c r="F230" s="273"/>
    </row>
    <row r="231" spans="1:6" ht="18" customHeight="1">
      <c r="A231" s="272"/>
      <c r="B231" s="272" t="s">
        <v>1693</v>
      </c>
      <c r="C231" s="272"/>
      <c r="D231" s="240"/>
      <c r="E231" s="250"/>
      <c r="F231" s="273"/>
    </row>
    <row r="232" spans="1:6" ht="18" customHeight="1">
      <c r="A232" s="272"/>
      <c r="B232" s="272" t="s">
        <v>1555</v>
      </c>
      <c r="C232" s="272"/>
      <c r="D232" s="240"/>
      <c r="E232" s="250"/>
      <c r="F232" s="273"/>
    </row>
    <row r="233" spans="1:6" ht="12">
      <c r="A233" s="272"/>
      <c r="B233" s="283" t="s">
        <v>1692</v>
      </c>
      <c r="C233" s="283" t="s">
        <v>2</v>
      </c>
      <c r="D233" s="299">
        <v>1</v>
      </c>
      <c r="E233" s="250"/>
      <c r="F233" s="273">
        <f>D233*E233</f>
        <v>0</v>
      </c>
    </row>
    <row r="234" spans="1:6" ht="12">
      <c r="A234" s="272"/>
      <c r="B234" s="272"/>
      <c r="C234" s="272"/>
      <c r="D234" s="240"/>
      <c r="E234" s="250"/>
      <c r="F234" s="273"/>
    </row>
    <row r="235" spans="1:6" s="295" customFormat="1" ht="18" customHeight="1">
      <c r="A235" s="291" t="s">
        <v>78</v>
      </c>
      <c r="B235" s="291" t="s">
        <v>1691</v>
      </c>
      <c r="C235" s="292"/>
      <c r="D235" s="293"/>
      <c r="E235" s="329"/>
      <c r="F235" s="294"/>
    </row>
    <row r="236" spans="1:6" ht="24">
      <c r="A236" s="272"/>
      <c r="B236" s="272" t="s">
        <v>1690</v>
      </c>
      <c r="C236" s="272"/>
      <c r="D236" s="240"/>
      <c r="E236" s="250"/>
      <c r="F236" s="273"/>
    </row>
    <row r="237" spans="1:6" ht="15.75" customHeight="1">
      <c r="A237" s="272"/>
      <c r="B237" s="272" t="s">
        <v>1689</v>
      </c>
      <c r="C237" s="272"/>
      <c r="D237" s="240"/>
      <c r="E237" s="250"/>
      <c r="F237" s="273"/>
    </row>
    <row r="238" spans="1:6" ht="36">
      <c r="A238" s="272"/>
      <c r="B238" s="272" t="s">
        <v>1688</v>
      </c>
      <c r="C238" s="272"/>
      <c r="D238" s="240"/>
      <c r="E238" s="250"/>
      <c r="F238" s="273"/>
    </row>
    <row r="239" spans="1:6" ht="15.75" customHeight="1">
      <c r="A239" s="272"/>
      <c r="B239" s="296" t="s">
        <v>1687</v>
      </c>
      <c r="C239" s="272"/>
      <c r="D239" s="240"/>
      <c r="E239" s="250"/>
      <c r="F239" s="273"/>
    </row>
    <row r="240" spans="1:6" ht="24">
      <c r="A240" s="272"/>
      <c r="B240" s="296" t="s">
        <v>1686</v>
      </c>
      <c r="C240" s="272"/>
      <c r="D240" s="240"/>
      <c r="E240" s="250"/>
      <c r="F240" s="273"/>
    </row>
    <row r="241" spans="1:6" ht="24">
      <c r="A241" s="272"/>
      <c r="B241" s="272" t="s">
        <v>1685</v>
      </c>
      <c r="C241" s="272"/>
      <c r="D241" s="240"/>
      <c r="E241" s="250"/>
      <c r="F241" s="273"/>
    </row>
    <row r="242" spans="1:6" ht="27" customHeight="1">
      <c r="A242" s="272"/>
      <c r="B242" s="272" t="s">
        <v>1684</v>
      </c>
      <c r="C242" s="272"/>
      <c r="D242" s="240"/>
      <c r="E242" s="250"/>
      <c r="F242" s="273"/>
    </row>
    <row r="243" spans="1:6" ht="48">
      <c r="A243" s="272"/>
      <c r="B243" s="296" t="s">
        <v>1671</v>
      </c>
      <c r="C243" s="272"/>
      <c r="D243" s="240"/>
      <c r="E243" s="250"/>
      <c r="F243" s="273"/>
    </row>
    <row r="244" spans="1:6" ht="24">
      <c r="A244" s="272"/>
      <c r="B244" s="272" t="s">
        <v>1683</v>
      </c>
      <c r="C244" s="272"/>
      <c r="D244" s="240"/>
      <c r="E244" s="250"/>
      <c r="F244" s="273"/>
    </row>
    <row r="245" spans="1:6" ht="24">
      <c r="A245" s="272"/>
      <c r="B245" s="296" t="s">
        <v>1682</v>
      </c>
      <c r="C245" s="272"/>
      <c r="D245" s="240"/>
      <c r="E245" s="250"/>
      <c r="F245" s="273"/>
    </row>
    <row r="246" spans="1:6" s="4" customFormat="1" ht="25.5" customHeight="1">
      <c r="A246" s="296"/>
      <c r="B246" s="296" t="s">
        <v>1681</v>
      </c>
      <c r="C246" s="296"/>
      <c r="D246" s="297"/>
      <c r="E246" s="330"/>
      <c r="F246" s="298"/>
    </row>
    <row r="247" spans="1:6" ht="60">
      <c r="A247" s="272"/>
      <c r="B247" s="272" t="s">
        <v>1680</v>
      </c>
      <c r="C247" s="272"/>
      <c r="D247" s="240"/>
      <c r="E247" s="250"/>
      <c r="F247" s="273"/>
    </row>
    <row r="248" spans="1:6" ht="24">
      <c r="A248" s="272"/>
      <c r="B248" s="272" t="s">
        <v>1555</v>
      </c>
      <c r="C248" s="272"/>
      <c r="D248" s="240"/>
      <c r="E248" s="250"/>
      <c r="F248" s="273"/>
    </row>
    <row r="249" spans="1:6" ht="12">
      <c r="A249" s="272"/>
      <c r="B249" s="272"/>
      <c r="C249" s="272"/>
      <c r="D249" s="240"/>
      <c r="E249" s="250"/>
      <c r="F249" s="273"/>
    </row>
    <row r="250" spans="1:6" ht="12">
      <c r="A250" s="272"/>
      <c r="B250" s="272"/>
      <c r="C250" s="272"/>
      <c r="D250" s="240"/>
      <c r="E250" s="250"/>
      <c r="F250" s="273"/>
    </row>
    <row r="251" spans="1:6" ht="12">
      <c r="A251" s="272"/>
      <c r="B251" s="283" t="s">
        <v>1679</v>
      </c>
      <c r="C251" s="283" t="s">
        <v>2</v>
      </c>
      <c r="D251" s="299">
        <v>1</v>
      </c>
      <c r="E251" s="250"/>
      <c r="F251" s="273">
        <f>D251*E251</f>
        <v>0</v>
      </c>
    </row>
    <row r="252" spans="1:6" ht="12">
      <c r="A252" s="272"/>
      <c r="B252" s="272"/>
      <c r="C252" s="272"/>
      <c r="D252" s="240"/>
      <c r="E252" s="250"/>
      <c r="F252" s="273"/>
    </row>
    <row r="253" spans="1:6" s="295" customFormat="1" ht="18" customHeight="1">
      <c r="A253" s="291" t="s">
        <v>79</v>
      </c>
      <c r="B253" s="291" t="s">
        <v>1678</v>
      </c>
      <c r="C253" s="292"/>
      <c r="D253" s="293"/>
      <c r="E253" s="329"/>
      <c r="F253" s="294"/>
    </row>
    <row r="254" spans="1:6" s="2" customFormat="1" ht="21" customHeight="1">
      <c r="A254" s="272"/>
      <c r="B254" s="272" t="s">
        <v>1677</v>
      </c>
      <c r="C254" s="272"/>
      <c r="D254" s="240"/>
      <c r="E254" s="250"/>
      <c r="F254" s="273"/>
    </row>
    <row r="255" spans="1:6" s="2" customFormat="1" ht="84">
      <c r="A255" s="272"/>
      <c r="B255" s="296" t="s">
        <v>1676</v>
      </c>
      <c r="C255" s="272"/>
      <c r="D255" s="240"/>
      <c r="E255" s="250"/>
      <c r="F255" s="273"/>
    </row>
    <row r="256" spans="1:6" s="2" customFormat="1" ht="24">
      <c r="A256" s="272"/>
      <c r="B256" s="296" t="s">
        <v>1675</v>
      </c>
      <c r="C256" s="272"/>
      <c r="D256" s="240"/>
      <c r="E256" s="250"/>
      <c r="F256" s="273"/>
    </row>
    <row r="257" spans="1:6" s="2" customFormat="1" ht="36">
      <c r="A257" s="272"/>
      <c r="B257" s="296" t="s">
        <v>1674</v>
      </c>
      <c r="C257" s="272"/>
      <c r="D257" s="240"/>
      <c r="E257" s="250"/>
      <c r="F257" s="273"/>
    </row>
    <row r="258" spans="1:6" s="2" customFormat="1" ht="36">
      <c r="A258" s="272"/>
      <c r="B258" s="272" t="s">
        <v>1673</v>
      </c>
      <c r="C258" s="272"/>
      <c r="D258" s="240"/>
      <c r="E258" s="250"/>
      <c r="F258" s="273"/>
    </row>
    <row r="259" spans="1:6" s="2" customFormat="1" ht="36">
      <c r="A259" s="272"/>
      <c r="B259" s="296" t="s">
        <v>1672</v>
      </c>
      <c r="C259" s="272"/>
      <c r="D259" s="240"/>
      <c r="E259" s="250"/>
      <c r="F259" s="273"/>
    </row>
    <row r="260" spans="1:6" s="303" customFormat="1" ht="12">
      <c r="A260" s="272"/>
      <c r="B260" s="272" t="s">
        <v>1643</v>
      </c>
      <c r="C260" s="272"/>
      <c r="D260" s="240"/>
      <c r="E260" s="250"/>
      <c r="F260" s="273"/>
    </row>
    <row r="261" spans="1:6" ht="48">
      <c r="A261" s="272"/>
      <c r="B261" s="296" t="s">
        <v>1671</v>
      </c>
      <c r="C261" s="272"/>
      <c r="D261" s="240"/>
      <c r="E261" s="250"/>
      <c r="F261" s="273"/>
    </row>
    <row r="262" spans="1:6" s="303" customFormat="1" ht="12">
      <c r="A262" s="272"/>
      <c r="B262" s="272" t="s">
        <v>1670</v>
      </c>
      <c r="C262" s="272"/>
      <c r="D262" s="240"/>
      <c r="E262" s="250"/>
      <c r="F262" s="273"/>
    </row>
    <row r="263" spans="1:6" ht="24">
      <c r="A263" s="272"/>
      <c r="B263" s="272" t="s">
        <v>1669</v>
      </c>
      <c r="C263" s="272"/>
      <c r="D263" s="240"/>
      <c r="E263" s="250"/>
      <c r="F263" s="273"/>
    </row>
    <row r="264" spans="1:6" ht="27.75" customHeight="1">
      <c r="A264" s="272"/>
      <c r="B264" s="272" t="s">
        <v>1668</v>
      </c>
      <c r="C264" s="272"/>
      <c r="D264" s="240"/>
      <c r="E264" s="250"/>
      <c r="F264" s="273"/>
    </row>
    <row r="265" spans="1:6" s="2" customFormat="1" ht="36">
      <c r="A265" s="272"/>
      <c r="B265" s="272" t="s">
        <v>1667</v>
      </c>
      <c r="C265" s="272"/>
      <c r="D265" s="240"/>
      <c r="E265" s="250"/>
      <c r="F265" s="273"/>
    </row>
    <row r="266" spans="1:6" s="2" customFormat="1" ht="28.5" customHeight="1">
      <c r="A266" s="272"/>
      <c r="B266" s="272" t="s">
        <v>1666</v>
      </c>
      <c r="C266" s="272"/>
      <c r="D266" s="240"/>
      <c r="E266" s="250"/>
      <c r="F266" s="273"/>
    </row>
    <row r="267" spans="1:6" s="2" customFormat="1" ht="24">
      <c r="A267" s="272"/>
      <c r="B267" s="272" t="s">
        <v>1665</v>
      </c>
      <c r="C267" s="272"/>
      <c r="D267" s="240"/>
      <c r="E267" s="250"/>
      <c r="F267" s="273"/>
    </row>
    <row r="268" spans="1:6" s="2" customFormat="1" ht="24">
      <c r="A268" s="272"/>
      <c r="B268" s="272" t="s">
        <v>1664</v>
      </c>
      <c r="C268" s="272"/>
      <c r="D268" s="240"/>
      <c r="E268" s="250"/>
      <c r="F268" s="273"/>
    </row>
    <row r="269" spans="1:6" ht="36">
      <c r="A269" s="272"/>
      <c r="B269" s="272" t="s">
        <v>1557</v>
      </c>
      <c r="C269" s="272"/>
      <c r="D269" s="240"/>
      <c r="E269" s="250"/>
      <c r="F269" s="273"/>
    </row>
    <row r="270" spans="1:6" s="2" customFormat="1" ht="12">
      <c r="A270" s="272"/>
      <c r="B270" s="272" t="s">
        <v>1621</v>
      </c>
      <c r="C270" s="272"/>
      <c r="D270" s="240"/>
      <c r="E270" s="250"/>
      <c r="F270" s="273"/>
    </row>
    <row r="271" spans="1:6" s="2" customFormat="1" ht="12">
      <c r="A271" s="272"/>
      <c r="B271" s="283" t="s">
        <v>1663</v>
      </c>
      <c r="C271" s="283" t="s">
        <v>2</v>
      </c>
      <c r="D271" s="300">
        <v>1</v>
      </c>
      <c r="E271" s="250"/>
      <c r="F271" s="273">
        <f>D271*E271</f>
        <v>0</v>
      </c>
    </row>
    <row r="272" spans="1:6" s="2" customFormat="1" ht="12">
      <c r="A272" s="272"/>
      <c r="B272" s="272"/>
      <c r="C272" s="272"/>
      <c r="D272" s="240"/>
      <c r="E272" s="250"/>
      <c r="F272" s="273"/>
    </row>
    <row r="273" spans="1:6" s="295" customFormat="1" ht="15" customHeight="1">
      <c r="A273" s="291" t="s">
        <v>80</v>
      </c>
      <c r="B273" s="291" t="s">
        <v>1662</v>
      </c>
      <c r="C273" s="292"/>
      <c r="D273" s="293"/>
      <c r="E273" s="329"/>
      <c r="F273" s="294"/>
    </row>
    <row r="274" spans="1:6" s="2" customFormat="1" ht="24">
      <c r="A274" s="272"/>
      <c r="B274" s="272" t="s">
        <v>1661</v>
      </c>
      <c r="C274" s="272"/>
      <c r="D274" s="240"/>
      <c r="E274" s="250"/>
      <c r="F274" s="273"/>
    </row>
    <row r="275" spans="1:6" s="2" customFormat="1" ht="36">
      <c r="A275" s="272"/>
      <c r="B275" s="272" t="s">
        <v>1660</v>
      </c>
      <c r="C275" s="272"/>
      <c r="D275" s="240"/>
      <c r="E275" s="250"/>
      <c r="F275" s="273"/>
    </row>
    <row r="276" spans="1:6" s="2" customFormat="1" ht="24">
      <c r="A276" s="272"/>
      <c r="B276" s="272" t="s">
        <v>1659</v>
      </c>
      <c r="C276" s="272"/>
      <c r="D276" s="240"/>
      <c r="E276" s="250"/>
      <c r="F276" s="273"/>
    </row>
    <row r="277" spans="1:6" s="2" customFormat="1" ht="36">
      <c r="A277" s="272"/>
      <c r="B277" s="272" t="s">
        <v>1658</v>
      </c>
      <c r="C277" s="272"/>
      <c r="D277" s="240"/>
      <c r="E277" s="250"/>
      <c r="F277" s="273"/>
    </row>
    <row r="278" spans="1:6" s="2" customFormat="1" ht="60">
      <c r="A278" s="272"/>
      <c r="B278" s="296" t="s">
        <v>1657</v>
      </c>
      <c r="C278" s="272"/>
      <c r="D278" s="240"/>
      <c r="E278" s="250"/>
      <c r="F278" s="273"/>
    </row>
    <row r="279" spans="1:6" s="2" customFormat="1" ht="12">
      <c r="A279" s="272"/>
      <c r="B279" s="272" t="s">
        <v>1643</v>
      </c>
      <c r="C279" s="272"/>
      <c r="D279" s="240"/>
      <c r="E279" s="250"/>
      <c r="F279" s="273"/>
    </row>
    <row r="280" spans="1:6" s="2" customFormat="1" ht="36">
      <c r="A280" s="272"/>
      <c r="B280" s="272" t="s">
        <v>1656</v>
      </c>
      <c r="C280" s="272"/>
      <c r="D280" s="240"/>
      <c r="E280" s="250"/>
      <c r="F280" s="273"/>
    </row>
    <row r="281" spans="1:6" s="2" customFormat="1" ht="36">
      <c r="A281" s="272"/>
      <c r="B281" s="272" t="s">
        <v>1655</v>
      </c>
      <c r="C281" s="272"/>
      <c r="D281" s="240"/>
      <c r="E281" s="250"/>
      <c r="F281" s="273"/>
    </row>
    <row r="282" spans="1:6" s="2" customFormat="1" ht="36">
      <c r="A282" s="272"/>
      <c r="B282" s="272" t="s">
        <v>1654</v>
      </c>
      <c r="C282" s="272"/>
      <c r="D282" s="240"/>
      <c r="E282" s="250"/>
      <c r="F282" s="273"/>
    </row>
    <row r="283" spans="1:6" ht="27.75" customHeight="1">
      <c r="A283" s="272"/>
      <c r="B283" s="272" t="s">
        <v>1653</v>
      </c>
      <c r="C283" s="272"/>
      <c r="D283" s="240"/>
      <c r="E283" s="250"/>
      <c r="F283" s="273"/>
    </row>
    <row r="284" spans="1:6" s="3" customFormat="1" ht="48">
      <c r="A284" s="272"/>
      <c r="B284" s="272" t="s">
        <v>1652</v>
      </c>
      <c r="C284" s="272"/>
      <c r="D284" s="240"/>
      <c r="E284" s="250"/>
      <c r="F284" s="273"/>
    </row>
    <row r="285" spans="1:6" ht="36">
      <c r="A285" s="272"/>
      <c r="B285" s="272" t="s">
        <v>1557</v>
      </c>
      <c r="C285" s="272"/>
      <c r="D285" s="240"/>
      <c r="E285" s="250"/>
      <c r="F285" s="273"/>
    </row>
    <row r="286" spans="1:6" s="2" customFormat="1" ht="24">
      <c r="A286" s="272"/>
      <c r="B286" s="272" t="s">
        <v>1651</v>
      </c>
      <c r="C286" s="272"/>
      <c r="D286" s="240"/>
      <c r="E286" s="250"/>
      <c r="F286" s="273"/>
    </row>
    <row r="287" spans="1:6" s="2" customFormat="1" ht="12">
      <c r="A287" s="272"/>
      <c r="B287" s="272" t="s">
        <v>1621</v>
      </c>
      <c r="C287" s="272"/>
      <c r="D287" s="240"/>
      <c r="E287" s="250"/>
      <c r="F287" s="273"/>
    </row>
    <row r="288" spans="1:6" s="2" customFormat="1" ht="12">
      <c r="A288" s="272"/>
      <c r="B288" s="283" t="s">
        <v>1650</v>
      </c>
      <c r="C288" s="283" t="s">
        <v>2</v>
      </c>
      <c r="D288" s="300">
        <v>1</v>
      </c>
      <c r="E288" s="250"/>
      <c r="F288" s="273">
        <f>D288*E288</f>
        <v>0</v>
      </c>
    </row>
    <row r="289" spans="1:6" s="2" customFormat="1" ht="12">
      <c r="A289" s="272"/>
      <c r="B289" s="272"/>
      <c r="C289" s="272"/>
      <c r="D289" s="240"/>
      <c r="E289" s="250"/>
      <c r="F289" s="273"/>
    </row>
    <row r="290" spans="1:6" s="295" customFormat="1" ht="15" customHeight="1">
      <c r="A290" s="291" t="s">
        <v>1649</v>
      </c>
      <c r="B290" s="291" t="s">
        <v>1648</v>
      </c>
      <c r="C290" s="292"/>
      <c r="D290" s="293"/>
      <c r="E290" s="329"/>
      <c r="F290" s="294"/>
    </row>
    <row r="291" spans="1:6" s="2" customFormat="1" ht="12">
      <c r="A291" s="272"/>
      <c r="B291" s="272" t="s">
        <v>1647</v>
      </c>
      <c r="C291" s="272"/>
      <c r="D291" s="240"/>
      <c r="E291" s="250"/>
      <c r="F291" s="273"/>
    </row>
    <row r="292" spans="1:6" s="2" customFormat="1" ht="12">
      <c r="A292" s="272"/>
      <c r="B292" s="272" t="s">
        <v>1646</v>
      </c>
      <c r="C292" s="272"/>
      <c r="D292" s="240"/>
      <c r="E292" s="250"/>
      <c r="F292" s="273"/>
    </row>
    <row r="293" spans="1:6" s="2" customFormat="1" ht="28.5" customHeight="1">
      <c r="A293" s="272"/>
      <c r="B293" s="272" t="s">
        <v>1645</v>
      </c>
      <c r="C293" s="272"/>
      <c r="D293" s="240"/>
      <c r="E293" s="250"/>
      <c r="F293" s="273"/>
    </row>
    <row r="294" spans="1:6" s="2" customFormat="1" ht="24">
      <c r="A294" s="272"/>
      <c r="B294" s="296" t="s">
        <v>1644</v>
      </c>
      <c r="C294" s="272"/>
      <c r="D294" s="240"/>
      <c r="E294" s="250"/>
      <c r="F294" s="273"/>
    </row>
    <row r="295" spans="1:6" s="2" customFormat="1" ht="12">
      <c r="A295" s="272"/>
      <c r="B295" s="272" t="s">
        <v>1643</v>
      </c>
      <c r="C295" s="272"/>
      <c r="D295" s="240"/>
      <c r="E295" s="250"/>
      <c r="F295" s="273"/>
    </row>
    <row r="296" spans="1:6" s="3" customFormat="1" ht="24">
      <c r="A296" s="272"/>
      <c r="B296" s="272" t="s">
        <v>1642</v>
      </c>
      <c r="C296" s="272"/>
      <c r="D296" s="240"/>
      <c r="E296" s="250"/>
      <c r="F296" s="273"/>
    </row>
    <row r="297" spans="1:6" s="3" customFormat="1" ht="36">
      <c r="A297" s="272"/>
      <c r="B297" s="272" t="s">
        <v>1557</v>
      </c>
      <c r="C297" s="272"/>
      <c r="D297" s="240"/>
      <c r="E297" s="250"/>
      <c r="F297" s="273"/>
    </row>
    <row r="298" spans="1:6" s="2" customFormat="1" ht="24">
      <c r="A298" s="272"/>
      <c r="B298" s="272" t="s">
        <v>1641</v>
      </c>
      <c r="C298" s="272"/>
      <c r="D298" s="240"/>
      <c r="E298" s="250"/>
      <c r="F298" s="273"/>
    </row>
    <row r="299" spans="1:6" s="2" customFormat="1" ht="13.5" customHeight="1">
      <c r="A299" s="272"/>
      <c r="B299" s="272" t="s">
        <v>1621</v>
      </c>
      <c r="C299" s="272"/>
      <c r="D299" s="240"/>
      <c r="E299" s="250"/>
      <c r="F299" s="273"/>
    </row>
    <row r="300" spans="1:6" s="2" customFormat="1" ht="12">
      <c r="A300" s="272"/>
      <c r="B300" s="283" t="s">
        <v>1640</v>
      </c>
      <c r="C300" s="283" t="s">
        <v>2</v>
      </c>
      <c r="D300" s="300">
        <v>1</v>
      </c>
      <c r="E300" s="250"/>
      <c r="F300" s="273">
        <f>D300*E300</f>
        <v>0</v>
      </c>
    </row>
    <row r="301" spans="1:6" s="2" customFormat="1" ht="12">
      <c r="A301" s="272"/>
      <c r="B301" s="272"/>
      <c r="C301" s="272"/>
      <c r="D301" s="240"/>
      <c r="E301" s="250"/>
      <c r="F301" s="273"/>
    </row>
    <row r="302" spans="1:6" s="295" customFormat="1" ht="18.75" customHeight="1">
      <c r="A302" s="304" t="s">
        <v>1639</v>
      </c>
      <c r="B302" s="291" t="s">
        <v>1638</v>
      </c>
      <c r="C302" s="292"/>
      <c r="D302" s="293"/>
      <c r="E302" s="329"/>
      <c r="F302" s="294"/>
    </row>
    <row r="303" spans="1:6" s="2" customFormat="1" ht="24">
      <c r="A303" s="272"/>
      <c r="B303" s="272" t="s">
        <v>1637</v>
      </c>
      <c r="C303" s="272"/>
      <c r="D303" s="240"/>
      <c r="E303" s="250"/>
      <c r="F303" s="273"/>
    </row>
    <row r="304" spans="1:6" s="2" customFormat="1" ht="48">
      <c r="A304" s="272"/>
      <c r="B304" s="296" t="s">
        <v>1636</v>
      </c>
      <c r="C304" s="272"/>
      <c r="D304" s="240"/>
      <c r="E304" s="250"/>
      <c r="F304" s="273"/>
    </row>
    <row r="305" spans="1:6" s="2" customFormat="1" ht="13.5">
      <c r="A305" s="272"/>
      <c r="B305" s="296" t="s">
        <v>1635</v>
      </c>
      <c r="C305" s="305"/>
      <c r="D305" s="240"/>
      <c r="E305" s="250"/>
      <c r="F305" s="273"/>
    </row>
    <row r="306" spans="1:6" s="2" customFormat="1" ht="24">
      <c r="A306" s="272"/>
      <c r="B306" s="296" t="s">
        <v>1634</v>
      </c>
      <c r="C306" s="305"/>
      <c r="D306" s="240"/>
      <c r="E306" s="250"/>
      <c r="F306" s="273"/>
    </row>
    <row r="307" spans="1:6" s="2" customFormat="1" ht="36">
      <c r="A307" s="272"/>
      <c r="B307" s="296" t="s">
        <v>1633</v>
      </c>
      <c r="C307" s="305"/>
      <c r="D307" s="240"/>
      <c r="E307" s="250"/>
      <c r="F307" s="273"/>
    </row>
    <row r="308" spans="1:6" s="2" customFormat="1" ht="48">
      <c r="A308" s="272"/>
      <c r="B308" s="296" t="s">
        <v>1632</v>
      </c>
      <c r="C308" s="305"/>
      <c r="D308" s="240"/>
      <c r="E308" s="250"/>
      <c r="F308" s="273"/>
    </row>
    <row r="309" spans="1:6" s="2" customFormat="1" ht="72">
      <c r="A309" s="272"/>
      <c r="B309" s="296" t="s">
        <v>1631</v>
      </c>
      <c r="C309" s="305"/>
      <c r="D309" s="240"/>
      <c r="E309" s="250"/>
      <c r="F309" s="273"/>
    </row>
    <row r="310" spans="1:6" s="2" customFormat="1" ht="36">
      <c r="A310" s="272"/>
      <c r="B310" s="296" t="s">
        <v>1630</v>
      </c>
      <c r="C310" s="305"/>
      <c r="D310" s="240"/>
      <c r="E310" s="250"/>
      <c r="F310" s="273"/>
    </row>
    <row r="311" spans="1:6" s="2" customFormat="1" ht="24">
      <c r="A311" s="272"/>
      <c r="B311" s="296" t="s">
        <v>1629</v>
      </c>
      <c r="C311" s="305"/>
      <c r="D311" s="240"/>
      <c r="E311" s="250"/>
      <c r="F311" s="273"/>
    </row>
    <row r="312" spans="1:6" s="2" customFormat="1" ht="36">
      <c r="A312" s="272"/>
      <c r="B312" s="296" t="s">
        <v>1628</v>
      </c>
      <c r="C312" s="305"/>
      <c r="D312" s="240"/>
      <c r="E312" s="250"/>
      <c r="F312" s="273"/>
    </row>
    <row r="313" spans="1:6" s="2" customFormat="1" ht="24">
      <c r="A313" s="272"/>
      <c r="B313" s="296" t="s">
        <v>1627</v>
      </c>
      <c r="C313" s="305"/>
      <c r="D313" s="240"/>
      <c r="E313" s="250"/>
      <c r="F313" s="273"/>
    </row>
    <row r="314" spans="1:6" s="2" customFormat="1" ht="24">
      <c r="A314" s="272"/>
      <c r="B314" s="296" t="s">
        <v>1626</v>
      </c>
      <c r="C314" s="305"/>
      <c r="D314" s="240"/>
      <c r="E314" s="250"/>
      <c r="F314" s="273"/>
    </row>
    <row r="315" spans="1:6" s="2" customFormat="1" ht="24">
      <c r="A315" s="272"/>
      <c r="B315" s="296" t="s">
        <v>1881</v>
      </c>
      <c r="C315" s="305"/>
      <c r="D315" s="240"/>
      <c r="E315" s="250"/>
      <c r="F315" s="273"/>
    </row>
    <row r="316" spans="1:6" s="2" customFormat="1" ht="13.5">
      <c r="A316" s="272"/>
      <c r="B316" s="296" t="s">
        <v>1878</v>
      </c>
      <c r="C316" s="305"/>
      <c r="D316" s="240"/>
      <c r="E316" s="250"/>
      <c r="F316" s="273"/>
    </row>
    <row r="317" spans="1:6" s="2" customFormat="1" ht="13.5">
      <c r="A317" s="272"/>
      <c r="B317" s="296" t="s">
        <v>1880</v>
      </c>
      <c r="C317" s="305"/>
      <c r="D317" s="240"/>
      <c r="E317" s="250"/>
      <c r="F317" s="273"/>
    </row>
    <row r="318" spans="1:6" s="2" customFormat="1" ht="13.5">
      <c r="A318" s="272"/>
      <c r="B318" s="296" t="s">
        <v>1625</v>
      </c>
      <c r="C318" s="305"/>
      <c r="D318" s="240"/>
      <c r="E318" s="250"/>
      <c r="F318" s="273"/>
    </row>
    <row r="319" spans="1:6" s="2" customFormat="1" ht="24">
      <c r="A319" s="272"/>
      <c r="B319" s="296" t="s">
        <v>1879</v>
      </c>
      <c r="C319" s="305"/>
      <c r="D319" s="240"/>
      <c r="E319" s="250"/>
      <c r="F319" s="273"/>
    </row>
    <row r="320" spans="1:6" s="2" customFormat="1" ht="24">
      <c r="A320" s="272"/>
      <c r="B320" s="296" t="s">
        <v>1624</v>
      </c>
      <c r="C320" s="305"/>
      <c r="D320" s="240"/>
      <c r="E320" s="250"/>
      <c r="F320" s="273"/>
    </row>
    <row r="321" spans="1:6" s="2" customFormat="1" ht="48">
      <c r="A321" s="272"/>
      <c r="B321" s="296" t="s">
        <v>1623</v>
      </c>
      <c r="C321" s="305"/>
      <c r="D321" s="240"/>
      <c r="E321" s="250"/>
      <c r="F321" s="273"/>
    </row>
    <row r="322" spans="1:6" s="3" customFormat="1" ht="36">
      <c r="A322" s="272"/>
      <c r="B322" s="296" t="s">
        <v>1557</v>
      </c>
      <c r="C322" s="272"/>
      <c r="D322" s="240"/>
      <c r="E322" s="250"/>
      <c r="F322" s="273"/>
    </row>
    <row r="323" spans="1:6" s="2" customFormat="1" ht="24">
      <c r="A323" s="272"/>
      <c r="B323" s="296" t="s">
        <v>1622</v>
      </c>
      <c r="C323" s="305"/>
      <c r="D323" s="240"/>
      <c r="E323" s="250"/>
      <c r="F323" s="273"/>
    </row>
    <row r="324" spans="1:6" s="2" customFormat="1" ht="13.5">
      <c r="A324" s="272"/>
      <c r="B324" s="296" t="s">
        <v>1621</v>
      </c>
      <c r="C324" s="305"/>
      <c r="D324" s="240"/>
      <c r="E324" s="250"/>
      <c r="F324" s="273"/>
    </row>
    <row r="325" spans="1:6" s="2" customFormat="1" ht="12">
      <c r="A325" s="272"/>
      <c r="B325" s="283" t="s">
        <v>1620</v>
      </c>
      <c r="C325" s="283" t="s">
        <v>2</v>
      </c>
      <c r="D325" s="300">
        <v>1</v>
      </c>
      <c r="E325" s="250"/>
      <c r="F325" s="273">
        <f>D325*E325</f>
        <v>0</v>
      </c>
    </row>
    <row r="326" spans="1:6" s="2" customFormat="1" ht="12">
      <c r="A326" s="272"/>
      <c r="B326" s="272"/>
      <c r="C326" s="272"/>
      <c r="D326" s="240"/>
      <c r="E326" s="250"/>
      <c r="F326" s="273"/>
    </row>
    <row r="327" spans="1:6" s="295" customFormat="1" ht="12.75">
      <c r="A327" s="304" t="s">
        <v>1619</v>
      </c>
      <c r="B327" s="291" t="s">
        <v>1618</v>
      </c>
      <c r="C327" s="292"/>
      <c r="D327" s="293"/>
      <c r="E327" s="329"/>
      <c r="F327" s="294"/>
    </row>
    <row r="328" spans="1:6" ht="12">
      <c r="A328" s="272"/>
      <c r="B328" s="272" t="s">
        <v>1617</v>
      </c>
      <c r="C328" s="272"/>
      <c r="D328" s="240"/>
      <c r="E328" s="250"/>
      <c r="F328" s="273"/>
    </row>
    <row r="329" spans="1:6" ht="12">
      <c r="A329" s="272"/>
      <c r="B329" s="272" t="s">
        <v>1616</v>
      </c>
      <c r="C329" s="272"/>
      <c r="D329" s="240"/>
      <c r="E329" s="250"/>
      <c r="F329" s="273"/>
    </row>
    <row r="330" spans="1:6" ht="24">
      <c r="A330" s="272"/>
      <c r="B330" s="272" t="s">
        <v>1615</v>
      </c>
      <c r="C330" s="272"/>
      <c r="D330" s="240"/>
      <c r="E330" s="250"/>
      <c r="F330" s="273"/>
    </row>
    <row r="331" spans="1:6" ht="30" customHeight="1">
      <c r="A331" s="272"/>
      <c r="B331" s="296" t="s">
        <v>1614</v>
      </c>
      <c r="C331" s="272"/>
      <c r="D331" s="240"/>
      <c r="E331" s="250"/>
      <c r="F331" s="273"/>
    </row>
    <row r="332" spans="1:6" ht="12">
      <c r="A332" s="272"/>
      <c r="B332" s="296" t="s">
        <v>1558</v>
      </c>
      <c r="C332" s="272"/>
      <c r="D332" s="240"/>
      <c r="E332" s="250"/>
      <c r="F332" s="273"/>
    </row>
    <row r="333" spans="1:6" ht="36">
      <c r="A333" s="272"/>
      <c r="B333" s="272" t="s">
        <v>1557</v>
      </c>
      <c r="C333" s="272"/>
      <c r="D333" s="240"/>
      <c r="E333" s="250"/>
      <c r="F333" s="273"/>
    </row>
    <row r="334" spans="1:6" ht="12">
      <c r="A334" s="272"/>
      <c r="B334" s="272" t="s">
        <v>1613</v>
      </c>
      <c r="C334" s="272"/>
      <c r="D334" s="240"/>
      <c r="E334" s="250"/>
      <c r="F334" s="273"/>
    </row>
    <row r="335" spans="1:6" ht="21" customHeight="1">
      <c r="A335" s="272"/>
      <c r="B335" s="272" t="s">
        <v>1555</v>
      </c>
      <c r="C335" s="272"/>
      <c r="D335" s="240"/>
      <c r="E335" s="250"/>
      <c r="F335" s="273"/>
    </row>
    <row r="336" spans="1:6" ht="12">
      <c r="A336" s="272"/>
      <c r="B336" s="283" t="s">
        <v>1612</v>
      </c>
      <c r="C336" s="283" t="s">
        <v>2</v>
      </c>
      <c r="D336" s="299">
        <v>1</v>
      </c>
      <c r="E336" s="250"/>
      <c r="F336" s="273">
        <f>D336*E336</f>
        <v>0</v>
      </c>
    </row>
    <row r="337" spans="1:6" s="2" customFormat="1" ht="12">
      <c r="A337" s="272"/>
      <c r="B337" s="272"/>
      <c r="C337" s="272"/>
      <c r="D337" s="240"/>
      <c r="E337" s="250"/>
      <c r="F337" s="273"/>
    </row>
    <row r="338" spans="1:6" s="307" customFormat="1" ht="12.75">
      <c r="A338" s="304" t="s">
        <v>1611</v>
      </c>
      <c r="B338" s="304" t="s">
        <v>1610</v>
      </c>
      <c r="C338" s="304"/>
      <c r="D338" s="304"/>
      <c r="E338" s="248"/>
      <c r="F338" s="306"/>
    </row>
    <row r="339" spans="1:6" s="2" customFormat="1" ht="24">
      <c r="A339" s="272"/>
      <c r="B339" s="272" t="s">
        <v>1609</v>
      </c>
      <c r="C339" s="272"/>
      <c r="D339" s="240"/>
      <c r="E339" s="250"/>
      <c r="F339" s="273"/>
    </row>
    <row r="340" spans="1:6" s="2" customFormat="1" ht="262.5" customHeight="1">
      <c r="A340" s="272"/>
      <c r="B340" s="296" t="s">
        <v>1608</v>
      </c>
      <c r="C340" s="272"/>
      <c r="D340" s="240"/>
      <c r="E340" s="250"/>
      <c r="F340" s="273"/>
    </row>
    <row r="341" spans="1:6" s="2" customFormat="1" ht="24">
      <c r="A341" s="272"/>
      <c r="B341" s="272" t="s">
        <v>1607</v>
      </c>
      <c r="C341" s="272"/>
      <c r="D341" s="240"/>
      <c r="E341" s="250"/>
      <c r="F341" s="273"/>
    </row>
    <row r="342" spans="1:6" s="2" customFormat="1" ht="12">
      <c r="A342" s="272"/>
      <c r="B342" s="272" t="s">
        <v>1606</v>
      </c>
      <c r="C342" s="283"/>
      <c r="D342" s="300"/>
      <c r="E342" s="250"/>
      <c r="F342" s="273"/>
    </row>
    <row r="343" spans="1:6" s="2" customFormat="1" ht="48">
      <c r="A343" s="272"/>
      <c r="B343" s="272" t="s">
        <v>1605</v>
      </c>
      <c r="C343" s="283"/>
      <c r="D343" s="300"/>
      <c r="E343" s="250"/>
      <c r="F343" s="273"/>
    </row>
    <row r="344" spans="1:6" s="2" customFormat="1" ht="12">
      <c r="A344" s="272"/>
      <c r="B344" s="272" t="s">
        <v>1599</v>
      </c>
      <c r="C344" s="272"/>
      <c r="D344" s="272"/>
      <c r="E344" s="250"/>
      <c r="F344" s="273"/>
    </row>
    <row r="345" spans="1:6" s="2" customFormat="1" ht="24">
      <c r="A345" s="272"/>
      <c r="B345" s="589" t="s">
        <v>1598</v>
      </c>
      <c r="C345" s="283"/>
      <c r="D345" s="300"/>
      <c r="E345" s="250"/>
      <c r="F345" s="273"/>
    </row>
    <row r="346" spans="1:6" s="2" customFormat="1" ht="36">
      <c r="A346" s="272"/>
      <c r="B346" s="589" t="s">
        <v>1597</v>
      </c>
      <c r="C346" s="283"/>
      <c r="D346" s="300"/>
      <c r="E346" s="250"/>
      <c r="F346" s="273"/>
    </row>
    <row r="347" spans="1:6" s="2" customFormat="1" ht="24">
      <c r="A347" s="272"/>
      <c r="B347" s="589" t="s">
        <v>1596</v>
      </c>
      <c r="C347" s="283"/>
      <c r="D347" s="300"/>
      <c r="E347" s="250"/>
      <c r="F347" s="273"/>
    </row>
    <row r="348" spans="1:6" s="2" customFormat="1" ht="24">
      <c r="A348" s="272"/>
      <c r="B348" s="589" t="s">
        <v>1595</v>
      </c>
      <c r="C348" s="283"/>
      <c r="D348" s="300"/>
      <c r="E348" s="250"/>
      <c r="F348" s="273"/>
    </row>
    <row r="349" spans="1:6" s="2" customFormat="1" ht="24">
      <c r="A349" s="272"/>
      <c r="B349" s="589" t="s">
        <v>1594</v>
      </c>
      <c r="C349" s="283"/>
      <c r="D349" s="300"/>
      <c r="E349" s="250"/>
      <c r="F349" s="273"/>
    </row>
    <row r="350" spans="1:6" s="2" customFormat="1" ht="12">
      <c r="A350" s="272"/>
      <c r="B350" s="272"/>
      <c r="C350" s="283"/>
      <c r="D350" s="300"/>
      <c r="E350" s="250"/>
      <c r="F350" s="273"/>
    </row>
    <row r="351" spans="1:6" s="2" customFormat="1" ht="12">
      <c r="A351" s="272"/>
      <c r="B351" s="272" t="s">
        <v>118</v>
      </c>
      <c r="C351" s="283" t="s">
        <v>2</v>
      </c>
      <c r="D351" s="300">
        <v>2</v>
      </c>
      <c r="E351" s="250"/>
      <c r="F351" s="273">
        <f>D351*E351</f>
        <v>0</v>
      </c>
    </row>
    <row r="352" spans="1:6" ht="12">
      <c r="A352" s="272"/>
      <c r="B352" s="272"/>
      <c r="C352" s="283"/>
      <c r="D352" s="300"/>
      <c r="E352" s="250"/>
      <c r="F352" s="273"/>
    </row>
    <row r="353" spans="1:6" s="307" customFormat="1" ht="12.75">
      <c r="A353" s="304" t="s">
        <v>1604</v>
      </c>
      <c r="B353" s="304" t="s">
        <v>1603</v>
      </c>
      <c r="C353" s="304"/>
      <c r="D353" s="304"/>
      <c r="E353" s="248"/>
      <c r="F353" s="306"/>
    </row>
    <row r="354" spans="1:6" s="2" customFormat="1" ht="24">
      <c r="A354" s="272"/>
      <c r="B354" s="272" t="s">
        <v>1602</v>
      </c>
      <c r="C354" s="283"/>
      <c r="D354" s="300"/>
      <c r="E354" s="250"/>
      <c r="F354" s="273"/>
    </row>
    <row r="355" spans="1:6" s="2" customFormat="1" ht="12">
      <c r="A355" s="272"/>
      <c r="B355" s="272" t="s">
        <v>1601</v>
      </c>
      <c r="C355" s="283"/>
      <c r="D355" s="300"/>
      <c r="E355" s="250"/>
      <c r="F355" s="273"/>
    </row>
    <row r="356" spans="1:6" s="2" customFormat="1" ht="84">
      <c r="A356" s="272"/>
      <c r="B356" s="272" t="s">
        <v>1600</v>
      </c>
      <c r="C356" s="283"/>
      <c r="D356" s="300"/>
      <c r="E356" s="250"/>
      <c r="F356" s="273"/>
    </row>
    <row r="357" spans="1:6" s="2" customFormat="1" ht="67.5" customHeight="1">
      <c r="A357" s="272"/>
      <c r="B357" s="272" t="s">
        <v>1586</v>
      </c>
      <c r="C357" s="283"/>
      <c r="D357" s="300"/>
      <c r="E357" s="250"/>
      <c r="F357" s="273"/>
    </row>
    <row r="358" spans="1:6" s="2" customFormat="1" ht="12">
      <c r="A358" s="272"/>
      <c r="B358" s="272" t="s">
        <v>1599</v>
      </c>
      <c r="C358" s="272"/>
      <c r="D358" s="272"/>
      <c r="E358" s="250"/>
      <c r="F358" s="273"/>
    </row>
    <row r="359" spans="1:6" s="2" customFormat="1" ht="24">
      <c r="A359" s="272"/>
      <c r="B359" s="589" t="s">
        <v>1598</v>
      </c>
      <c r="C359" s="283"/>
      <c r="D359" s="300"/>
      <c r="E359" s="250"/>
      <c r="F359" s="273"/>
    </row>
    <row r="360" spans="1:6" s="2" customFormat="1" ht="36">
      <c r="A360" s="272"/>
      <c r="B360" s="589" t="s">
        <v>1597</v>
      </c>
      <c r="C360" s="283"/>
      <c r="D360" s="300"/>
      <c r="E360" s="250"/>
      <c r="F360" s="273"/>
    </row>
    <row r="361" spans="1:6" s="2" customFormat="1" ht="24">
      <c r="A361" s="272"/>
      <c r="B361" s="589" t="s">
        <v>1596</v>
      </c>
      <c r="C361" s="283"/>
      <c r="D361" s="300"/>
      <c r="E361" s="250"/>
      <c r="F361" s="273"/>
    </row>
    <row r="362" spans="1:6" s="2" customFormat="1" ht="24">
      <c r="A362" s="272"/>
      <c r="B362" s="589" t="s">
        <v>1595</v>
      </c>
      <c r="C362" s="283"/>
      <c r="D362" s="300"/>
      <c r="E362" s="250"/>
      <c r="F362" s="273"/>
    </row>
    <row r="363" spans="1:6" s="2" customFormat="1" ht="12">
      <c r="A363" s="272"/>
      <c r="B363" s="272"/>
      <c r="C363" s="283"/>
      <c r="D363" s="300"/>
      <c r="E363" s="250"/>
      <c r="F363" s="273"/>
    </row>
    <row r="364" spans="1:6" s="2" customFormat="1" ht="24">
      <c r="A364" s="272"/>
      <c r="B364" s="589" t="s">
        <v>1594</v>
      </c>
      <c r="C364" s="283"/>
      <c r="D364" s="300"/>
      <c r="E364" s="250"/>
      <c r="F364" s="273"/>
    </row>
    <row r="365" spans="1:6" s="2" customFormat="1" ht="12">
      <c r="A365" s="272"/>
      <c r="B365" s="272" t="s">
        <v>118</v>
      </c>
      <c r="C365" s="283" t="s">
        <v>2</v>
      </c>
      <c r="D365" s="300">
        <v>1</v>
      </c>
      <c r="E365" s="250"/>
      <c r="F365" s="273">
        <f>D365*E365</f>
        <v>0</v>
      </c>
    </row>
    <row r="366" spans="1:6" ht="12">
      <c r="A366" s="272"/>
      <c r="B366" s="272"/>
      <c r="C366" s="283"/>
      <c r="D366" s="300"/>
      <c r="E366" s="250"/>
      <c r="F366" s="273"/>
    </row>
    <row r="367" spans="1:6" s="307" customFormat="1" ht="12.75">
      <c r="A367" s="304" t="s">
        <v>1593</v>
      </c>
      <c r="B367" s="304" t="s">
        <v>1592</v>
      </c>
      <c r="C367" s="304"/>
      <c r="D367" s="304"/>
      <c r="E367" s="248"/>
      <c r="F367" s="306"/>
    </row>
    <row r="368" spans="1:6" s="2" customFormat="1" ht="24" customHeight="1">
      <c r="A368" s="272"/>
      <c r="B368" s="272" t="s">
        <v>1591</v>
      </c>
      <c r="C368" s="283"/>
      <c r="D368" s="300"/>
      <c r="E368" s="250"/>
      <c r="F368" s="273"/>
    </row>
    <row r="369" spans="1:8" s="2" customFormat="1" ht="24">
      <c r="A369" s="272"/>
      <c r="B369" s="272" t="s">
        <v>1590</v>
      </c>
      <c r="C369" s="283"/>
      <c r="D369" s="300"/>
      <c r="E369" s="250"/>
      <c r="F369" s="273"/>
    </row>
    <row r="370" spans="1:8" s="2" customFormat="1" ht="53.25" customHeight="1">
      <c r="A370" s="272"/>
      <c r="B370" s="272" t="s">
        <v>1589</v>
      </c>
      <c r="C370" s="283"/>
      <c r="D370" s="300"/>
      <c r="E370" s="250"/>
      <c r="F370" s="273"/>
    </row>
    <row r="371" spans="1:8" s="2" customFormat="1" ht="24">
      <c r="A371" s="272"/>
      <c r="B371" s="272" t="s">
        <v>1588</v>
      </c>
      <c r="C371" s="283"/>
      <c r="D371" s="300"/>
      <c r="E371" s="250"/>
      <c r="F371" s="273"/>
    </row>
    <row r="372" spans="1:8" s="2" customFormat="1" ht="12">
      <c r="A372" s="272"/>
      <c r="B372" s="272" t="s">
        <v>1587</v>
      </c>
      <c r="C372" s="283"/>
      <c r="D372" s="300"/>
      <c r="E372" s="250"/>
      <c r="F372" s="273"/>
    </row>
    <row r="373" spans="1:8" s="2" customFormat="1" ht="66.75" customHeight="1">
      <c r="A373" s="272"/>
      <c r="B373" s="272" t="s">
        <v>1586</v>
      </c>
      <c r="C373" s="283"/>
      <c r="D373" s="300"/>
      <c r="E373" s="250"/>
      <c r="F373" s="273"/>
    </row>
    <row r="374" spans="1:8" s="2" customFormat="1" ht="12">
      <c r="A374" s="272"/>
      <c r="B374" s="272"/>
      <c r="C374" s="283"/>
      <c r="D374" s="300"/>
      <c r="E374" s="250"/>
      <c r="F374" s="273"/>
    </row>
    <row r="375" spans="1:8" s="2" customFormat="1" ht="12">
      <c r="A375" s="272"/>
      <c r="B375" s="272" t="s">
        <v>118</v>
      </c>
      <c r="C375" s="283" t="s">
        <v>2</v>
      </c>
      <c r="D375" s="300">
        <v>6</v>
      </c>
      <c r="E375" s="250"/>
      <c r="F375" s="273">
        <f>D375*E375</f>
        <v>0</v>
      </c>
    </row>
    <row r="376" spans="1:8" ht="12">
      <c r="A376" s="272"/>
      <c r="B376" s="272"/>
      <c r="C376" s="283"/>
      <c r="D376" s="300"/>
      <c r="E376" s="250"/>
      <c r="F376" s="273"/>
    </row>
    <row r="377" spans="1:8" s="2" customFormat="1" ht="12">
      <c r="A377" s="272"/>
      <c r="B377" s="272"/>
      <c r="C377" s="272"/>
      <c r="D377" s="240"/>
      <c r="E377" s="250"/>
      <c r="F377" s="273"/>
    </row>
    <row r="378" spans="1:8" s="309" customFormat="1" ht="16.5" customHeight="1">
      <c r="A378" s="304" t="s">
        <v>1585</v>
      </c>
      <c r="B378" s="304" t="s">
        <v>1584</v>
      </c>
      <c r="C378" s="304"/>
      <c r="D378" s="304"/>
      <c r="E378" s="248"/>
      <c r="F378" s="306"/>
      <c r="G378" s="308"/>
      <c r="H378" s="308"/>
    </row>
    <row r="379" spans="1:8" ht="24">
      <c r="A379" s="272"/>
      <c r="B379" s="272" t="s">
        <v>1583</v>
      </c>
      <c r="C379" s="272"/>
      <c r="D379" s="240"/>
      <c r="E379" s="250"/>
      <c r="F379" s="273"/>
      <c r="G379" s="2"/>
      <c r="H379" s="2"/>
    </row>
    <row r="380" spans="1:8" ht="24">
      <c r="A380" s="272"/>
      <c r="B380" s="272" t="s">
        <v>1582</v>
      </c>
      <c r="C380" s="272"/>
      <c r="D380" s="240"/>
      <c r="E380" s="250"/>
      <c r="F380" s="273"/>
      <c r="G380" s="2"/>
      <c r="H380" s="2"/>
    </row>
    <row r="381" spans="1:8" ht="48">
      <c r="A381" s="272"/>
      <c r="B381" s="272" t="s">
        <v>1581</v>
      </c>
      <c r="C381" s="272"/>
      <c r="D381" s="240"/>
      <c r="E381" s="250"/>
      <c r="F381" s="273"/>
      <c r="G381" s="2"/>
      <c r="H381" s="2"/>
    </row>
    <row r="382" spans="1:8" ht="36">
      <c r="A382" s="272"/>
      <c r="B382" s="272" t="s">
        <v>1580</v>
      </c>
      <c r="C382" s="272"/>
      <c r="D382" s="240"/>
      <c r="E382" s="250"/>
      <c r="F382" s="273"/>
      <c r="G382" s="2"/>
      <c r="H382" s="2"/>
    </row>
    <row r="383" spans="1:8" ht="12">
      <c r="A383" s="272"/>
      <c r="B383" s="272" t="s">
        <v>156</v>
      </c>
      <c r="C383" s="272"/>
      <c r="D383" s="240"/>
      <c r="E383" s="250"/>
      <c r="F383" s="273"/>
      <c r="G383" s="2"/>
      <c r="H383" s="2"/>
    </row>
    <row r="384" spans="1:8" ht="12">
      <c r="A384" s="272"/>
      <c r="B384" s="272" t="s">
        <v>1571</v>
      </c>
      <c r="C384" s="272"/>
      <c r="D384" s="240"/>
      <c r="E384" s="250"/>
      <c r="F384" s="273"/>
      <c r="G384" s="2"/>
      <c r="H384" s="2"/>
    </row>
    <row r="385" spans="1:21" ht="12">
      <c r="A385" s="272"/>
      <c r="B385" s="283" t="s">
        <v>1579</v>
      </c>
      <c r="C385" s="283" t="s">
        <v>2</v>
      </c>
      <c r="D385" s="300">
        <v>1</v>
      </c>
      <c r="E385" s="250"/>
      <c r="F385" s="273">
        <f>D385*E385</f>
        <v>0</v>
      </c>
      <c r="G385" s="2"/>
      <c r="H385" s="2"/>
    </row>
    <row r="386" spans="1:21" ht="12">
      <c r="A386" s="272"/>
      <c r="B386" s="283" t="s">
        <v>1578</v>
      </c>
      <c r="C386" s="283" t="s">
        <v>2</v>
      </c>
      <c r="D386" s="300">
        <v>1</v>
      </c>
      <c r="E386" s="250"/>
      <c r="F386" s="273">
        <f>D386*E386</f>
        <v>0</v>
      </c>
      <c r="G386" s="2"/>
      <c r="H386" s="2"/>
    </row>
    <row r="387" spans="1:21" ht="12">
      <c r="A387" s="272"/>
      <c r="B387" s="283"/>
      <c r="C387" s="283"/>
      <c r="D387" s="300"/>
      <c r="E387" s="250"/>
      <c r="F387" s="273"/>
      <c r="G387" s="2"/>
      <c r="H387" s="2"/>
    </row>
    <row r="388" spans="1:21" s="309" customFormat="1" ht="12.75">
      <c r="A388" s="291" t="s">
        <v>1577</v>
      </c>
      <c r="B388" s="291" t="s">
        <v>1576</v>
      </c>
      <c r="C388" s="310"/>
      <c r="D388" s="311"/>
      <c r="E388" s="248"/>
      <c r="F388" s="306"/>
      <c r="G388" s="308"/>
      <c r="H388" s="308"/>
      <c r="I388" s="308"/>
      <c r="J388" s="308"/>
      <c r="K388" s="308"/>
      <c r="L388" s="308"/>
      <c r="M388" s="308"/>
      <c r="N388" s="308"/>
      <c r="O388" s="308"/>
      <c r="P388" s="308"/>
      <c r="Q388" s="308"/>
      <c r="R388" s="308"/>
      <c r="S388" s="308"/>
      <c r="T388" s="308"/>
      <c r="U388" s="308"/>
    </row>
    <row r="389" spans="1:21" ht="24">
      <c r="A389" s="272"/>
      <c r="B389" s="272" t="s">
        <v>1575</v>
      </c>
      <c r="C389" s="272"/>
      <c r="D389" s="240"/>
      <c r="E389" s="250"/>
      <c r="F389" s="273"/>
      <c r="G389" s="2"/>
      <c r="H389" s="2"/>
      <c r="I389" s="2"/>
      <c r="J389" s="2"/>
      <c r="K389" s="2"/>
      <c r="L389" s="2"/>
      <c r="M389" s="2"/>
      <c r="N389" s="2"/>
      <c r="O389" s="2"/>
      <c r="P389" s="2"/>
      <c r="Q389" s="2"/>
      <c r="R389" s="2"/>
      <c r="S389" s="2"/>
      <c r="T389" s="2"/>
      <c r="U389" s="2"/>
    </row>
    <row r="390" spans="1:21" ht="36">
      <c r="A390" s="272"/>
      <c r="B390" s="272" t="s">
        <v>1574</v>
      </c>
      <c r="C390" s="272"/>
      <c r="D390" s="240"/>
      <c r="E390" s="250"/>
      <c r="F390" s="273"/>
      <c r="G390" s="2"/>
      <c r="H390" s="2"/>
      <c r="I390" s="2"/>
      <c r="J390" s="2"/>
      <c r="K390" s="2"/>
      <c r="L390" s="2"/>
      <c r="M390" s="2"/>
      <c r="N390" s="2"/>
      <c r="O390" s="2"/>
      <c r="P390" s="2"/>
      <c r="Q390" s="2"/>
      <c r="R390" s="2"/>
      <c r="S390" s="2"/>
      <c r="T390" s="2"/>
      <c r="U390" s="2"/>
    </row>
    <row r="391" spans="1:21" ht="12">
      <c r="A391" s="272"/>
      <c r="B391" s="272" t="s">
        <v>1573</v>
      </c>
      <c r="C391" s="272"/>
      <c r="D391" s="240"/>
      <c r="E391" s="250"/>
      <c r="F391" s="273"/>
      <c r="G391" s="2"/>
      <c r="H391" s="2"/>
      <c r="I391" s="2"/>
      <c r="J391" s="2"/>
      <c r="K391" s="2"/>
      <c r="L391" s="2"/>
      <c r="M391" s="2"/>
      <c r="N391" s="2"/>
      <c r="O391" s="2"/>
      <c r="P391" s="2"/>
      <c r="Q391" s="2"/>
      <c r="R391" s="2"/>
      <c r="S391" s="2"/>
      <c r="T391" s="2"/>
      <c r="U391" s="2"/>
    </row>
    <row r="392" spans="1:21" ht="12">
      <c r="A392" s="272"/>
      <c r="B392" s="272" t="s">
        <v>1572</v>
      </c>
      <c r="C392" s="272"/>
      <c r="D392" s="240"/>
      <c r="E392" s="250"/>
      <c r="F392" s="273"/>
      <c r="G392" s="2"/>
      <c r="H392" s="2"/>
      <c r="I392" s="2"/>
      <c r="J392" s="2"/>
      <c r="K392" s="2"/>
      <c r="L392" s="2"/>
      <c r="M392" s="2"/>
      <c r="N392" s="2"/>
      <c r="O392" s="2"/>
      <c r="P392" s="2"/>
      <c r="Q392" s="2"/>
      <c r="R392" s="2"/>
      <c r="S392" s="2"/>
      <c r="T392" s="2"/>
      <c r="U392" s="2"/>
    </row>
    <row r="393" spans="1:21" ht="12">
      <c r="A393" s="272"/>
      <c r="B393" s="272" t="s">
        <v>1882</v>
      </c>
      <c r="C393" s="272"/>
      <c r="D393" s="240"/>
      <c r="E393" s="250"/>
      <c r="F393" s="273"/>
      <c r="G393" s="2"/>
      <c r="H393" s="2"/>
      <c r="I393" s="2"/>
      <c r="J393" s="2"/>
      <c r="K393" s="2"/>
      <c r="L393" s="2"/>
      <c r="M393" s="2"/>
      <c r="N393" s="2"/>
      <c r="O393" s="2"/>
      <c r="P393" s="2"/>
      <c r="Q393" s="2"/>
      <c r="R393" s="2"/>
      <c r="S393" s="2"/>
      <c r="T393" s="2"/>
      <c r="U393" s="2"/>
    </row>
    <row r="394" spans="1:21" ht="12">
      <c r="A394" s="272"/>
      <c r="B394" s="272" t="s">
        <v>156</v>
      </c>
      <c r="C394" s="272"/>
      <c r="D394" s="240"/>
      <c r="E394" s="250"/>
      <c r="F394" s="273"/>
      <c r="G394" s="2"/>
      <c r="H394" s="2"/>
      <c r="I394" s="2"/>
      <c r="J394" s="2"/>
      <c r="K394" s="2"/>
      <c r="L394" s="2"/>
      <c r="M394" s="2"/>
      <c r="N394" s="2"/>
      <c r="O394" s="2"/>
      <c r="P394" s="2"/>
      <c r="Q394" s="2"/>
      <c r="R394" s="2"/>
      <c r="S394" s="2"/>
      <c r="T394" s="2"/>
      <c r="U394" s="2"/>
    </row>
    <row r="395" spans="1:21" ht="12">
      <c r="A395" s="272"/>
      <c r="B395" s="272" t="s">
        <v>1571</v>
      </c>
      <c r="C395" s="272"/>
      <c r="D395" s="240"/>
      <c r="E395" s="250"/>
      <c r="F395" s="273"/>
      <c r="G395" s="2"/>
      <c r="H395" s="2"/>
      <c r="I395" s="2"/>
      <c r="J395" s="2"/>
      <c r="K395" s="2"/>
      <c r="L395" s="2"/>
      <c r="M395" s="2"/>
      <c r="N395" s="2"/>
      <c r="O395" s="2"/>
      <c r="P395" s="2"/>
      <c r="Q395" s="2"/>
      <c r="R395" s="2"/>
      <c r="S395" s="2"/>
      <c r="T395" s="2"/>
      <c r="U395" s="2"/>
    </row>
    <row r="396" spans="1:21" ht="24">
      <c r="A396" s="288"/>
      <c r="B396" s="272" t="s">
        <v>1570</v>
      </c>
      <c r="C396" s="272"/>
      <c r="D396" s="240"/>
      <c r="E396" s="250"/>
      <c r="F396" s="273"/>
      <c r="G396" s="2"/>
      <c r="H396" s="2"/>
      <c r="I396" s="2"/>
      <c r="J396" s="2"/>
      <c r="K396" s="2"/>
      <c r="L396" s="2"/>
      <c r="M396" s="2"/>
      <c r="N396" s="2"/>
      <c r="O396" s="2"/>
      <c r="P396" s="2"/>
      <c r="Q396" s="2"/>
      <c r="R396" s="2"/>
      <c r="S396" s="2"/>
      <c r="T396" s="2"/>
      <c r="U396" s="2"/>
    </row>
    <row r="397" spans="1:21" ht="12">
      <c r="A397" s="288"/>
      <c r="B397" s="272" t="s">
        <v>1569</v>
      </c>
      <c r="C397" s="272"/>
      <c r="D397" s="240"/>
      <c r="E397" s="250"/>
      <c r="F397" s="273"/>
      <c r="G397" s="2"/>
      <c r="H397" s="2"/>
      <c r="I397" s="2"/>
      <c r="J397" s="2"/>
      <c r="K397" s="2"/>
      <c r="L397" s="2"/>
      <c r="M397" s="2"/>
      <c r="N397" s="2"/>
      <c r="O397" s="2"/>
      <c r="P397" s="2"/>
      <c r="Q397" s="2"/>
      <c r="R397" s="2"/>
      <c r="S397" s="2"/>
      <c r="T397" s="2"/>
      <c r="U397" s="2"/>
    </row>
    <row r="398" spans="1:21" ht="24">
      <c r="A398" s="272"/>
      <c r="B398" s="272" t="s">
        <v>454</v>
      </c>
      <c r="C398" s="272"/>
      <c r="D398" s="240"/>
      <c r="E398" s="250"/>
      <c r="F398" s="273"/>
      <c r="G398" s="2"/>
      <c r="H398" s="2"/>
      <c r="I398" s="2"/>
      <c r="J398" s="2"/>
      <c r="K398" s="2"/>
      <c r="L398" s="2"/>
      <c r="M398" s="2"/>
      <c r="N398" s="2"/>
      <c r="O398" s="2"/>
      <c r="P398" s="2"/>
      <c r="Q398" s="2"/>
      <c r="R398" s="2"/>
      <c r="S398" s="2"/>
      <c r="T398" s="2"/>
      <c r="U398" s="2"/>
    </row>
    <row r="399" spans="1:21" ht="12">
      <c r="A399" s="272"/>
      <c r="B399" s="272" t="s">
        <v>1568</v>
      </c>
      <c r="C399" s="272"/>
      <c r="D399" s="240"/>
      <c r="E399" s="250"/>
      <c r="F399" s="273"/>
      <c r="G399" s="2"/>
      <c r="H399" s="2"/>
      <c r="I399" s="2"/>
      <c r="J399" s="2"/>
      <c r="K399" s="2"/>
      <c r="L399" s="2"/>
      <c r="M399" s="2"/>
      <c r="N399" s="2"/>
      <c r="O399" s="2"/>
      <c r="P399" s="2"/>
      <c r="Q399" s="2"/>
      <c r="R399" s="2"/>
      <c r="S399" s="2"/>
      <c r="T399" s="2"/>
      <c r="U399" s="2"/>
    </row>
    <row r="400" spans="1:21" ht="12">
      <c r="A400" s="272"/>
      <c r="B400" s="272"/>
      <c r="C400" s="272"/>
      <c r="D400" s="240"/>
      <c r="E400" s="250"/>
      <c r="F400" s="273"/>
      <c r="G400" s="2"/>
      <c r="H400" s="2"/>
      <c r="I400" s="2"/>
      <c r="J400" s="2"/>
      <c r="K400" s="2"/>
      <c r="L400" s="2"/>
      <c r="M400" s="2"/>
      <c r="N400" s="2"/>
      <c r="O400" s="2"/>
      <c r="P400" s="2"/>
      <c r="Q400" s="2"/>
      <c r="R400" s="2"/>
      <c r="S400" s="2"/>
      <c r="T400" s="2"/>
      <c r="U400" s="2"/>
    </row>
    <row r="401" spans="1:21" ht="12">
      <c r="A401" s="272"/>
      <c r="B401" s="272" t="s">
        <v>1567</v>
      </c>
      <c r="C401" s="283" t="s">
        <v>2</v>
      </c>
      <c r="D401" s="300">
        <v>7</v>
      </c>
      <c r="E401" s="250"/>
      <c r="F401" s="273">
        <f>D401*E401</f>
        <v>0</v>
      </c>
      <c r="G401" s="2"/>
      <c r="H401" s="2"/>
      <c r="I401" s="2"/>
      <c r="J401" s="2"/>
      <c r="K401" s="2"/>
      <c r="L401" s="2"/>
      <c r="M401" s="2"/>
      <c r="N401" s="2"/>
      <c r="O401" s="2"/>
      <c r="P401" s="2"/>
      <c r="Q401" s="2"/>
      <c r="R401" s="2"/>
      <c r="S401" s="2"/>
      <c r="T401" s="2"/>
      <c r="U401" s="2"/>
    </row>
    <row r="402" spans="1:21" ht="12">
      <c r="A402" s="272"/>
      <c r="B402" s="272" t="s">
        <v>1566</v>
      </c>
      <c r="C402" s="283" t="s">
        <v>2</v>
      </c>
      <c r="D402" s="300">
        <v>9</v>
      </c>
      <c r="E402" s="250"/>
      <c r="F402" s="273">
        <f>D402*E402</f>
        <v>0</v>
      </c>
      <c r="G402" s="2"/>
      <c r="H402" s="2"/>
      <c r="I402" s="2"/>
      <c r="J402" s="2"/>
      <c r="K402" s="2"/>
      <c r="L402" s="2"/>
      <c r="M402" s="2"/>
      <c r="N402" s="2"/>
      <c r="O402" s="2"/>
      <c r="P402" s="2"/>
      <c r="Q402" s="2"/>
      <c r="R402" s="2"/>
      <c r="S402" s="2"/>
      <c r="T402" s="2"/>
      <c r="U402" s="2"/>
    </row>
    <row r="403" spans="1:21" ht="12">
      <c r="A403" s="272"/>
      <c r="B403" s="272" t="s">
        <v>1565</v>
      </c>
      <c r="C403" s="283" t="s">
        <v>2</v>
      </c>
      <c r="D403" s="300">
        <v>2</v>
      </c>
      <c r="E403" s="250"/>
      <c r="F403" s="273">
        <f>D403*E403</f>
        <v>0</v>
      </c>
      <c r="G403" s="2"/>
      <c r="H403" s="2"/>
      <c r="I403" s="2"/>
      <c r="J403" s="2"/>
      <c r="K403" s="2"/>
      <c r="L403" s="2"/>
      <c r="M403" s="2"/>
      <c r="N403" s="2"/>
      <c r="O403" s="2"/>
      <c r="P403" s="2"/>
      <c r="Q403" s="2"/>
      <c r="R403" s="2"/>
      <c r="S403" s="2"/>
      <c r="T403" s="2"/>
      <c r="U403" s="2"/>
    </row>
    <row r="404" spans="1:21" ht="12">
      <c r="A404" s="272"/>
      <c r="B404" s="272"/>
      <c r="C404" s="283"/>
      <c r="D404" s="300"/>
      <c r="E404" s="250"/>
      <c r="F404" s="273"/>
      <c r="G404" s="2"/>
      <c r="H404" s="2"/>
      <c r="I404" s="2"/>
      <c r="J404" s="2"/>
      <c r="K404" s="2"/>
      <c r="L404" s="2"/>
      <c r="M404" s="2"/>
      <c r="N404" s="2"/>
      <c r="O404" s="2"/>
      <c r="P404" s="2"/>
      <c r="Q404" s="2"/>
      <c r="R404" s="2"/>
      <c r="S404" s="2"/>
      <c r="T404" s="2"/>
      <c r="U404" s="2"/>
    </row>
    <row r="405" spans="1:21" s="2" customFormat="1" ht="12">
      <c r="A405" s="272"/>
      <c r="B405" s="272"/>
      <c r="C405" s="283"/>
      <c r="D405" s="300"/>
      <c r="E405" s="250"/>
      <c r="F405" s="273"/>
    </row>
    <row r="406" spans="1:21" s="314" customFormat="1" ht="17.25" customHeight="1">
      <c r="A406" s="291" t="s">
        <v>1564</v>
      </c>
      <c r="B406" s="291" t="s">
        <v>1563</v>
      </c>
      <c r="C406" s="292"/>
      <c r="D406" s="293"/>
      <c r="E406" s="331"/>
      <c r="F406" s="312"/>
      <c r="G406" s="313"/>
      <c r="H406" s="313"/>
      <c r="I406" s="313"/>
      <c r="J406" s="313"/>
      <c r="K406" s="313"/>
      <c r="L406" s="313"/>
      <c r="M406" s="313"/>
      <c r="N406" s="313"/>
      <c r="O406" s="313"/>
      <c r="P406" s="313"/>
      <c r="Q406" s="313"/>
      <c r="R406" s="313"/>
      <c r="S406" s="313"/>
      <c r="T406" s="313"/>
      <c r="U406" s="313"/>
    </row>
    <row r="407" spans="1:21" ht="36">
      <c r="A407" s="272"/>
      <c r="B407" s="272" t="s">
        <v>1562</v>
      </c>
      <c r="C407" s="272"/>
      <c r="D407" s="240"/>
      <c r="E407" s="250"/>
      <c r="F407" s="273"/>
      <c r="G407" s="2"/>
      <c r="H407" s="2"/>
      <c r="I407" s="2"/>
      <c r="J407" s="2"/>
      <c r="K407" s="2"/>
      <c r="L407" s="2"/>
      <c r="M407" s="2"/>
      <c r="N407" s="2"/>
      <c r="O407" s="2"/>
      <c r="P407" s="2"/>
      <c r="Q407" s="2"/>
      <c r="R407" s="2"/>
      <c r="S407" s="2"/>
      <c r="T407" s="2"/>
      <c r="U407" s="2"/>
    </row>
    <row r="408" spans="1:21" ht="12">
      <c r="A408" s="272"/>
      <c r="B408" s="272" t="s">
        <v>1561</v>
      </c>
      <c r="C408" s="272"/>
      <c r="D408" s="240"/>
      <c r="E408" s="250"/>
      <c r="F408" s="273"/>
      <c r="G408" s="2"/>
      <c r="H408" s="2"/>
      <c r="I408" s="2"/>
      <c r="J408" s="2"/>
      <c r="K408" s="2"/>
      <c r="L408" s="2"/>
      <c r="M408" s="2"/>
      <c r="N408" s="2"/>
      <c r="O408" s="2"/>
      <c r="P408" s="2"/>
      <c r="Q408" s="2"/>
      <c r="R408" s="2"/>
      <c r="S408" s="2"/>
      <c r="T408" s="2"/>
      <c r="U408" s="2"/>
    </row>
    <row r="409" spans="1:21" ht="24">
      <c r="A409" s="272"/>
      <c r="B409" s="272" t="s">
        <v>1560</v>
      </c>
      <c r="C409" s="272"/>
      <c r="D409" s="240"/>
      <c r="E409" s="250"/>
      <c r="F409" s="273"/>
      <c r="G409" s="2"/>
      <c r="H409" s="2"/>
      <c r="I409" s="2"/>
      <c r="J409" s="2"/>
      <c r="K409" s="2"/>
      <c r="L409" s="2"/>
      <c r="M409" s="2"/>
      <c r="N409" s="2"/>
      <c r="O409" s="2"/>
      <c r="P409" s="2"/>
      <c r="Q409" s="2"/>
      <c r="R409" s="2"/>
      <c r="S409" s="2"/>
      <c r="T409" s="2"/>
      <c r="U409" s="2"/>
    </row>
    <row r="410" spans="1:21" ht="24">
      <c r="A410" s="272"/>
      <c r="B410" s="296" t="s">
        <v>1559</v>
      </c>
      <c r="C410" s="272"/>
      <c r="D410" s="240"/>
      <c r="E410" s="250"/>
      <c r="F410" s="273"/>
      <c r="G410" s="2"/>
      <c r="H410" s="2"/>
      <c r="I410" s="2"/>
      <c r="J410" s="2"/>
      <c r="K410" s="2"/>
      <c r="L410" s="2"/>
      <c r="M410" s="2"/>
      <c r="N410" s="2"/>
      <c r="O410" s="2"/>
      <c r="P410" s="2"/>
      <c r="Q410" s="2"/>
      <c r="R410" s="2"/>
      <c r="S410" s="2"/>
      <c r="T410" s="2"/>
      <c r="U410" s="2"/>
    </row>
    <row r="411" spans="1:21" ht="12">
      <c r="A411" s="272"/>
      <c r="B411" s="296" t="s">
        <v>1558</v>
      </c>
      <c r="C411" s="272"/>
      <c r="D411" s="240"/>
      <c r="E411" s="250"/>
      <c r="F411" s="273"/>
      <c r="G411" s="2"/>
      <c r="H411" s="2"/>
      <c r="I411" s="2"/>
      <c r="J411" s="2"/>
      <c r="K411" s="2"/>
      <c r="L411" s="2"/>
      <c r="M411" s="2"/>
      <c r="N411" s="2"/>
      <c r="O411" s="2"/>
      <c r="P411" s="2"/>
      <c r="Q411" s="2"/>
      <c r="R411" s="2"/>
      <c r="S411" s="2"/>
      <c r="T411" s="2"/>
      <c r="U411" s="2"/>
    </row>
    <row r="412" spans="1:21" ht="36">
      <c r="A412" s="272"/>
      <c r="B412" s="272" t="s">
        <v>1557</v>
      </c>
      <c r="C412" s="272"/>
      <c r="D412" s="240"/>
      <c r="E412" s="250"/>
      <c r="F412" s="273"/>
      <c r="G412" s="2"/>
      <c r="H412" s="2"/>
      <c r="I412" s="2"/>
      <c r="J412" s="2"/>
      <c r="K412" s="2"/>
      <c r="L412" s="2"/>
      <c r="M412" s="2"/>
      <c r="N412" s="2"/>
      <c r="O412" s="2"/>
      <c r="P412" s="2"/>
      <c r="Q412" s="2"/>
      <c r="R412" s="2"/>
      <c r="S412" s="2"/>
      <c r="T412" s="2"/>
      <c r="U412" s="2"/>
    </row>
    <row r="413" spans="1:21" ht="12">
      <c r="A413" s="272"/>
      <c r="B413" s="272" t="s">
        <v>1556</v>
      </c>
      <c r="C413" s="272"/>
      <c r="D413" s="240"/>
      <c r="E413" s="250"/>
      <c r="F413" s="273"/>
      <c r="G413" s="2"/>
      <c r="H413" s="2"/>
      <c r="I413" s="2"/>
      <c r="J413" s="2"/>
      <c r="K413" s="2"/>
      <c r="L413" s="2"/>
      <c r="M413" s="2"/>
      <c r="N413" s="2"/>
      <c r="O413" s="2"/>
      <c r="P413" s="2"/>
      <c r="Q413" s="2"/>
      <c r="R413" s="2"/>
      <c r="S413" s="2"/>
      <c r="T413" s="2"/>
      <c r="U413" s="2"/>
    </row>
    <row r="414" spans="1:21" ht="24">
      <c r="A414" s="272"/>
      <c r="B414" s="272" t="s">
        <v>1555</v>
      </c>
      <c r="C414" s="272"/>
      <c r="D414" s="240"/>
      <c r="E414" s="250"/>
      <c r="F414" s="273"/>
      <c r="G414" s="2"/>
      <c r="H414" s="2"/>
      <c r="I414" s="2"/>
      <c r="J414" s="2"/>
      <c r="K414" s="2"/>
      <c r="L414" s="2"/>
      <c r="M414" s="2"/>
      <c r="N414" s="2"/>
      <c r="O414" s="2"/>
      <c r="P414" s="2"/>
      <c r="Q414" s="2"/>
      <c r="R414" s="2"/>
      <c r="S414" s="2"/>
      <c r="T414" s="2"/>
      <c r="U414" s="2"/>
    </row>
    <row r="415" spans="1:21" ht="12">
      <c r="A415" s="272"/>
      <c r="B415" s="283" t="s">
        <v>1554</v>
      </c>
      <c r="C415" s="283" t="s">
        <v>2</v>
      </c>
      <c r="D415" s="299">
        <v>9</v>
      </c>
      <c r="E415" s="250"/>
      <c r="F415" s="273">
        <f>D415*E415</f>
        <v>0</v>
      </c>
      <c r="G415" s="2"/>
      <c r="H415" s="2"/>
      <c r="I415" s="2"/>
      <c r="J415" s="2"/>
      <c r="K415" s="2"/>
      <c r="L415" s="2"/>
      <c r="M415" s="2"/>
      <c r="N415" s="2"/>
      <c r="O415" s="2"/>
      <c r="P415" s="2"/>
      <c r="Q415" s="2"/>
      <c r="R415" s="2"/>
      <c r="S415" s="2"/>
      <c r="T415" s="2"/>
      <c r="U415" s="2"/>
    </row>
    <row r="416" spans="1:21" s="317" customFormat="1" ht="12">
      <c r="A416" s="272"/>
      <c r="B416" s="272"/>
      <c r="C416" s="272"/>
      <c r="D416" s="240"/>
      <c r="E416" s="315"/>
      <c r="F416" s="315"/>
      <c r="G416" s="316"/>
      <c r="H416" s="316"/>
      <c r="I416" s="316"/>
      <c r="J416" s="316"/>
      <c r="K416" s="316"/>
      <c r="L416" s="316"/>
      <c r="M416" s="316"/>
      <c r="N416" s="316"/>
      <c r="O416" s="316"/>
      <c r="P416" s="316"/>
      <c r="Q416" s="316"/>
      <c r="R416" s="316"/>
      <c r="S416" s="316"/>
      <c r="T416" s="316"/>
      <c r="U416" s="316"/>
    </row>
    <row r="417" spans="1:26" s="302" customFormat="1" ht="39.6" customHeight="1">
      <c r="A417" s="318" t="s">
        <v>80</v>
      </c>
      <c r="B417" s="318" t="s">
        <v>1553</v>
      </c>
      <c r="C417" s="285"/>
      <c r="D417" s="239"/>
      <c r="E417" s="286"/>
      <c r="F417" s="286">
        <f>F208+F222+F233+F251+F271+F288+F300+F325+F336+F351+F365+F375+F385+F386+F401+F402+F403+F415</f>
        <v>0</v>
      </c>
      <c r="G417" s="2"/>
      <c r="H417" s="2"/>
      <c r="I417" s="2"/>
      <c r="J417" s="2"/>
      <c r="K417" s="2"/>
      <c r="L417" s="2"/>
      <c r="M417" s="2"/>
      <c r="N417" s="2"/>
      <c r="O417" s="2"/>
      <c r="P417" s="2"/>
      <c r="Q417" s="2"/>
      <c r="R417" s="2"/>
      <c r="S417" s="2"/>
      <c r="T417" s="2"/>
      <c r="U417" s="2"/>
    </row>
    <row r="418" spans="1:26" s="2" customFormat="1" ht="39.6" customHeight="1">
      <c r="A418" s="319"/>
      <c r="B418" s="319"/>
      <c r="C418" s="272"/>
      <c r="D418" s="240"/>
      <c r="E418" s="273"/>
      <c r="F418" s="273"/>
    </row>
    <row r="419" spans="1:26" s="2" customFormat="1" ht="39.6" customHeight="1">
      <c r="A419" s="319"/>
      <c r="B419" s="319"/>
      <c r="C419" s="272"/>
      <c r="D419" s="240"/>
      <c r="E419" s="273"/>
      <c r="F419" s="273"/>
    </row>
    <row r="420" spans="1:26" s="2" customFormat="1" ht="39.6" customHeight="1">
      <c r="A420" s="319"/>
      <c r="B420" s="319"/>
      <c r="C420" s="272"/>
      <c r="D420" s="240"/>
      <c r="E420" s="273"/>
      <c r="F420" s="273"/>
    </row>
    <row r="421" spans="1:26" ht="13.5">
      <c r="A421" s="272"/>
      <c r="B421" s="276" t="s">
        <v>97</v>
      </c>
      <c r="C421" s="276"/>
      <c r="D421" s="277"/>
      <c r="E421" s="273"/>
      <c r="F421" s="273"/>
      <c r="G421" s="2"/>
      <c r="H421" s="2"/>
      <c r="I421" s="2"/>
      <c r="J421" s="2"/>
      <c r="K421" s="2"/>
      <c r="L421" s="2"/>
      <c r="M421" s="2"/>
      <c r="N421" s="2"/>
      <c r="O421" s="2"/>
      <c r="P421" s="2"/>
      <c r="Q421" s="2"/>
      <c r="R421" s="2"/>
      <c r="S421" s="2"/>
      <c r="T421" s="2"/>
      <c r="U421" s="2"/>
      <c r="V421" s="2"/>
      <c r="W421" s="2"/>
      <c r="X421" s="2"/>
      <c r="Y421" s="2"/>
      <c r="Z421" s="2"/>
    </row>
    <row r="422" spans="1:26" ht="13.5">
      <c r="A422" s="272"/>
      <c r="B422" s="276"/>
      <c r="C422" s="276"/>
      <c r="D422" s="277"/>
      <c r="E422" s="273"/>
      <c r="F422" s="273"/>
      <c r="G422" s="2"/>
      <c r="H422" s="2"/>
      <c r="I422" s="2"/>
      <c r="J422" s="2"/>
      <c r="K422" s="2"/>
      <c r="L422" s="2"/>
      <c r="M422" s="2"/>
      <c r="N422" s="2"/>
      <c r="O422" s="2"/>
      <c r="P422" s="2"/>
      <c r="Q422" s="2"/>
      <c r="R422" s="2"/>
      <c r="S422" s="2"/>
      <c r="T422" s="2"/>
      <c r="U422" s="2"/>
      <c r="V422" s="2"/>
      <c r="W422" s="2"/>
      <c r="X422" s="2"/>
      <c r="Y422" s="2"/>
      <c r="Z422" s="2"/>
    </row>
    <row r="423" spans="1:26" ht="13.5">
      <c r="A423" s="272"/>
      <c r="B423" s="276"/>
      <c r="C423" s="276"/>
      <c r="D423" s="277"/>
      <c r="E423" s="273"/>
      <c r="F423" s="273"/>
      <c r="G423" s="2"/>
      <c r="H423" s="2"/>
      <c r="I423" s="2"/>
      <c r="J423" s="2"/>
      <c r="K423" s="2"/>
      <c r="L423" s="2"/>
      <c r="M423" s="2"/>
      <c r="N423" s="2"/>
      <c r="O423" s="2"/>
      <c r="P423" s="2"/>
      <c r="Q423" s="2"/>
      <c r="R423" s="2"/>
      <c r="S423" s="2"/>
      <c r="T423" s="2"/>
      <c r="U423" s="2"/>
      <c r="V423" s="2"/>
      <c r="W423" s="2"/>
      <c r="X423" s="2"/>
      <c r="Y423" s="2"/>
      <c r="Z423" s="2"/>
    </row>
    <row r="424" spans="1:26" ht="13.5">
      <c r="A424" s="278">
        <v>1</v>
      </c>
      <c r="B424" s="276" t="s">
        <v>1552</v>
      </c>
      <c r="C424" s="276"/>
      <c r="D424" s="277"/>
      <c r="E424" s="273"/>
      <c r="F424" s="273">
        <f>(F194)</f>
        <v>0</v>
      </c>
      <c r="G424" s="2"/>
      <c r="H424" s="2"/>
      <c r="I424" s="2"/>
      <c r="J424" s="2"/>
      <c r="K424" s="2"/>
      <c r="L424" s="2"/>
      <c r="M424" s="2"/>
      <c r="N424" s="2"/>
      <c r="O424" s="2"/>
      <c r="P424" s="2"/>
      <c r="Q424" s="2"/>
      <c r="R424" s="2"/>
      <c r="S424" s="2"/>
      <c r="T424" s="2"/>
      <c r="U424" s="2"/>
      <c r="V424" s="2"/>
      <c r="W424" s="2"/>
      <c r="X424" s="2"/>
      <c r="Y424" s="2"/>
      <c r="Z424" s="2"/>
    </row>
    <row r="425" spans="1:26" ht="13.5">
      <c r="A425" s="283"/>
      <c r="B425" s="279"/>
      <c r="C425" s="279"/>
      <c r="D425" s="280"/>
      <c r="E425" s="273"/>
      <c r="F425" s="273"/>
      <c r="G425" s="2"/>
      <c r="H425" s="2"/>
      <c r="I425" s="2"/>
      <c r="J425" s="2"/>
      <c r="K425" s="2"/>
      <c r="L425" s="2"/>
      <c r="M425" s="2"/>
      <c r="N425" s="2"/>
      <c r="O425" s="2"/>
      <c r="P425" s="2"/>
      <c r="Q425" s="2"/>
      <c r="R425" s="2"/>
      <c r="S425" s="2"/>
      <c r="T425" s="2"/>
      <c r="U425" s="2"/>
      <c r="V425" s="2"/>
      <c r="W425" s="2"/>
      <c r="X425" s="2"/>
      <c r="Y425" s="2"/>
      <c r="Z425" s="2"/>
    </row>
    <row r="426" spans="1:26" ht="27">
      <c r="A426" s="278">
        <v>2</v>
      </c>
      <c r="B426" s="276" t="s">
        <v>1551</v>
      </c>
      <c r="C426" s="279"/>
      <c r="D426" s="280"/>
      <c r="E426" s="273"/>
      <c r="F426" s="273">
        <f>F417</f>
        <v>0</v>
      </c>
      <c r="G426" s="2"/>
      <c r="H426" s="2"/>
      <c r="I426" s="2"/>
      <c r="J426" s="2"/>
      <c r="K426" s="2"/>
      <c r="L426" s="2"/>
      <c r="M426" s="2"/>
      <c r="N426" s="2"/>
      <c r="O426" s="2"/>
      <c r="P426" s="2"/>
      <c r="Q426" s="2"/>
      <c r="R426" s="2"/>
      <c r="S426" s="2"/>
      <c r="T426" s="2"/>
      <c r="U426" s="2"/>
      <c r="V426" s="2"/>
      <c r="W426" s="2"/>
      <c r="X426" s="2"/>
      <c r="Y426" s="2"/>
      <c r="Z426" s="2"/>
    </row>
    <row r="427" spans="1:26" ht="13.5">
      <c r="A427" s="320"/>
      <c r="B427" s="321"/>
      <c r="C427" s="321"/>
      <c r="D427" s="322"/>
      <c r="E427" s="323"/>
      <c r="F427" s="323"/>
      <c r="G427" s="2"/>
      <c r="H427" s="2"/>
      <c r="I427" s="2"/>
      <c r="J427" s="2"/>
      <c r="K427" s="2"/>
      <c r="L427" s="2"/>
      <c r="M427" s="2"/>
      <c r="N427" s="2"/>
      <c r="O427" s="2"/>
      <c r="P427" s="2"/>
      <c r="Q427" s="2"/>
      <c r="R427" s="2"/>
      <c r="S427" s="2"/>
      <c r="T427" s="2"/>
      <c r="U427" s="2"/>
      <c r="V427" s="2"/>
      <c r="W427" s="2"/>
      <c r="X427" s="2"/>
      <c r="Y427" s="2"/>
      <c r="Z427" s="2"/>
    </row>
    <row r="428" spans="1:26" s="2" customFormat="1" ht="13.5">
      <c r="A428" s="272"/>
      <c r="B428" s="279"/>
      <c r="C428" s="279"/>
      <c r="D428" s="280"/>
      <c r="E428" s="273"/>
      <c r="F428" s="273"/>
    </row>
    <row r="429" spans="1:26" ht="12">
      <c r="A429" s="272"/>
      <c r="B429" s="319" t="s">
        <v>98</v>
      </c>
      <c r="C429" s="272"/>
      <c r="D429" s="272"/>
      <c r="E429" s="273"/>
      <c r="F429" s="273">
        <f>SUM(F423:F427)</f>
        <v>0</v>
      </c>
      <c r="G429" s="2"/>
      <c r="H429" s="2"/>
      <c r="I429" s="2"/>
      <c r="J429" s="2"/>
      <c r="K429" s="2"/>
      <c r="L429" s="2"/>
      <c r="M429" s="2"/>
      <c r="N429" s="2"/>
      <c r="O429" s="2"/>
      <c r="P429" s="2"/>
      <c r="Q429" s="2"/>
      <c r="R429" s="2"/>
      <c r="S429" s="2"/>
      <c r="T429" s="2"/>
      <c r="U429" s="2"/>
      <c r="V429" s="2"/>
      <c r="W429" s="2"/>
      <c r="X429" s="2"/>
      <c r="Y429" s="2"/>
      <c r="Z429" s="2"/>
    </row>
    <row r="430" spans="1:26" ht="12">
      <c r="A430" s="272"/>
      <c r="B430" s="272" t="s">
        <v>99</v>
      </c>
      <c r="C430" s="272"/>
      <c r="D430" s="272"/>
      <c r="E430" s="273"/>
      <c r="F430" s="273">
        <f>F429*0.25</f>
        <v>0</v>
      </c>
      <c r="G430" s="2"/>
      <c r="H430" s="2"/>
      <c r="I430" s="2"/>
      <c r="J430" s="2"/>
      <c r="K430" s="2"/>
      <c r="L430" s="2"/>
      <c r="M430" s="2"/>
      <c r="N430" s="2"/>
      <c r="O430" s="2"/>
      <c r="P430" s="2"/>
      <c r="Q430" s="2"/>
      <c r="R430" s="2"/>
      <c r="S430" s="2"/>
      <c r="T430" s="2"/>
      <c r="U430" s="2"/>
      <c r="V430" s="2"/>
      <c r="W430" s="2"/>
      <c r="X430" s="2"/>
      <c r="Y430" s="2"/>
      <c r="Z430" s="2"/>
    </row>
    <row r="431" spans="1:26" ht="12">
      <c r="A431" s="324"/>
      <c r="B431" s="324"/>
      <c r="C431" s="324"/>
      <c r="D431" s="324"/>
      <c r="E431" s="323"/>
      <c r="F431" s="323"/>
      <c r="G431" s="2"/>
      <c r="H431" s="2"/>
      <c r="I431" s="2"/>
      <c r="J431" s="2"/>
      <c r="K431" s="2"/>
      <c r="L431" s="2"/>
      <c r="M431" s="2"/>
      <c r="N431" s="2"/>
      <c r="O431" s="2"/>
      <c r="P431" s="2"/>
      <c r="Q431" s="2"/>
      <c r="R431" s="2"/>
      <c r="S431" s="2"/>
      <c r="T431" s="2"/>
      <c r="U431" s="2"/>
      <c r="V431" s="2"/>
      <c r="W431" s="2"/>
      <c r="X431" s="2"/>
      <c r="Y431" s="2"/>
      <c r="Z431" s="2"/>
    </row>
    <row r="432" spans="1:26" ht="12">
      <c r="A432" s="272"/>
      <c r="B432" s="272"/>
      <c r="C432" s="272"/>
      <c r="D432" s="272"/>
      <c r="E432" s="273"/>
      <c r="F432" s="273"/>
      <c r="G432" s="2"/>
      <c r="H432" s="2"/>
      <c r="I432" s="2"/>
      <c r="J432" s="2"/>
      <c r="K432" s="2"/>
      <c r="L432" s="2"/>
      <c r="M432" s="2"/>
      <c r="N432" s="2"/>
      <c r="O432" s="2"/>
      <c r="P432" s="2"/>
      <c r="Q432" s="2"/>
      <c r="R432" s="2"/>
      <c r="S432" s="2"/>
      <c r="T432" s="2"/>
      <c r="U432" s="2"/>
      <c r="V432" s="2"/>
      <c r="W432" s="2"/>
      <c r="X432" s="2"/>
      <c r="Y432" s="2"/>
      <c r="Z432" s="2"/>
    </row>
    <row r="433" spans="1:26" ht="12">
      <c r="A433" s="272"/>
      <c r="B433" s="319" t="s">
        <v>100</v>
      </c>
      <c r="C433" s="272"/>
      <c r="D433" s="272"/>
      <c r="E433" s="273"/>
      <c r="F433" s="273">
        <f>SUM(F429:F430)</f>
        <v>0</v>
      </c>
      <c r="G433" s="2"/>
      <c r="H433" s="2"/>
      <c r="I433" s="2"/>
      <c r="J433" s="2"/>
      <c r="K433" s="2"/>
      <c r="L433" s="2"/>
      <c r="M433" s="2"/>
      <c r="N433" s="2"/>
      <c r="O433" s="2"/>
      <c r="P433" s="2"/>
      <c r="Q433" s="2"/>
      <c r="R433" s="2"/>
      <c r="S433" s="2"/>
      <c r="T433" s="2"/>
      <c r="U433" s="2"/>
      <c r="V433" s="2"/>
      <c r="W433" s="2"/>
      <c r="X433" s="2"/>
      <c r="Y433" s="2"/>
      <c r="Z433" s="2"/>
    </row>
    <row r="434" spans="1:26" ht="12">
      <c r="A434" s="272"/>
      <c r="B434" s="272"/>
      <c r="C434" s="272"/>
      <c r="D434" s="272"/>
      <c r="E434" s="273"/>
      <c r="F434" s="273"/>
      <c r="G434" s="2"/>
      <c r="H434" s="2"/>
      <c r="I434" s="2"/>
      <c r="J434" s="2"/>
      <c r="K434" s="2"/>
      <c r="L434" s="2"/>
      <c r="M434" s="2"/>
      <c r="N434" s="2"/>
      <c r="O434" s="2"/>
      <c r="P434" s="2"/>
      <c r="Q434" s="2"/>
      <c r="R434" s="2"/>
      <c r="S434" s="2"/>
      <c r="T434" s="2"/>
      <c r="U434" s="2"/>
      <c r="V434" s="2"/>
      <c r="W434" s="2"/>
      <c r="X434" s="2"/>
      <c r="Y434" s="2"/>
      <c r="Z434" s="2"/>
    </row>
    <row r="435" spans="1:26" ht="12">
      <c r="A435" s="272"/>
      <c r="B435" s="272"/>
      <c r="C435" s="272"/>
      <c r="D435" s="272"/>
      <c r="E435" s="273"/>
      <c r="F435" s="273"/>
      <c r="G435" s="2"/>
      <c r="H435" s="2"/>
      <c r="I435" s="2"/>
      <c r="J435" s="2"/>
      <c r="K435" s="2"/>
      <c r="L435" s="2"/>
      <c r="M435" s="2"/>
      <c r="N435" s="2"/>
      <c r="O435" s="2"/>
      <c r="P435" s="2"/>
      <c r="Q435" s="2"/>
      <c r="R435" s="2"/>
      <c r="S435" s="2"/>
      <c r="T435" s="2"/>
      <c r="U435" s="2"/>
      <c r="V435" s="2"/>
      <c r="W435" s="2"/>
      <c r="X435" s="2"/>
      <c r="Y435" s="2"/>
      <c r="Z435" s="2"/>
    </row>
    <row r="436" spans="1:26" ht="12">
      <c r="A436" s="272"/>
      <c r="B436" s="272"/>
      <c r="C436" s="272"/>
      <c r="D436" s="240"/>
      <c r="E436" s="273"/>
      <c r="F436" s="273"/>
      <c r="G436" s="2"/>
      <c r="H436" s="2"/>
      <c r="I436" s="2"/>
      <c r="J436" s="2"/>
      <c r="K436" s="2"/>
      <c r="L436" s="2"/>
      <c r="M436" s="2"/>
      <c r="N436" s="2"/>
      <c r="O436" s="2"/>
      <c r="P436" s="2"/>
      <c r="Q436" s="2"/>
      <c r="R436" s="2"/>
      <c r="S436" s="2"/>
      <c r="T436" s="2"/>
      <c r="U436" s="2"/>
      <c r="V436" s="2"/>
      <c r="W436" s="2"/>
      <c r="X436" s="2"/>
      <c r="Y436" s="2"/>
      <c r="Z436" s="2"/>
    </row>
    <row r="437" spans="1:26" ht="13.5">
      <c r="A437" s="272"/>
      <c r="B437" s="272"/>
      <c r="C437" s="276"/>
      <c r="D437" s="277"/>
      <c r="E437" s="273"/>
      <c r="F437" s="273"/>
    </row>
    <row r="438" spans="1:26" ht="13.5">
      <c r="A438" s="278"/>
      <c r="B438" s="279"/>
      <c r="C438" s="279"/>
      <c r="D438" s="280"/>
      <c r="E438" s="273"/>
      <c r="F438" s="273"/>
    </row>
    <row r="439" spans="1:26" ht="13.5">
      <c r="A439" s="2"/>
      <c r="B439" s="2"/>
      <c r="C439" s="221"/>
      <c r="D439" s="222"/>
      <c r="E439" s="325"/>
      <c r="F439" s="325"/>
    </row>
    <row r="440" spans="1:26" ht="13.5">
      <c r="A440" s="26"/>
      <c r="B440" s="221"/>
      <c r="C440" s="221"/>
      <c r="D440" s="222"/>
      <c r="E440" s="325"/>
      <c r="F440" s="325"/>
    </row>
    <row r="441" spans="1:26" ht="13.5">
      <c r="A441" s="2"/>
      <c r="B441" s="2"/>
      <c r="C441" s="221"/>
      <c r="D441" s="222"/>
      <c r="E441" s="325"/>
      <c r="F441" s="325"/>
    </row>
    <row r="442" spans="1:26" ht="39.6" customHeight="1">
      <c r="A442" s="326"/>
      <c r="B442" s="2"/>
      <c r="C442" s="2"/>
      <c r="D442" s="241"/>
      <c r="E442" s="325"/>
      <c r="F442" s="325"/>
    </row>
    <row r="443" spans="1:26" ht="39.6" customHeight="1">
      <c r="A443" s="326"/>
      <c r="B443" s="2"/>
      <c r="C443" s="2"/>
      <c r="D443" s="241"/>
      <c r="E443" s="325"/>
      <c r="F443" s="325"/>
    </row>
    <row r="444" spans="1:26" ht="39.6" customHeight="1">
      <c r="A444" s="326"/>
      <c r="B444" s="2"/>
      <c r="C444" s="2"/>
      <c r="D444" s="241"/>
      <c r="E444" s="325"/>
      <c r="F444" s="325"/>
    </row>
    <row r="445" spans="1:26" ht="39.6" customHeight="1">
      <c r="A445" s="326"/>
      <c r="B445" s="2"/>
      <c r="C445" s="2"/>
      <c r="D445" s="241"/>
      <c r="E445" s="325"/>
      <c r="F445" s="325"/>
    </row>
    <row r="446" spans="1:26" ht="39.6" customHeight="1">
      <c r="A446" s="326"/>
      <c r="B446" s="2"/>
      <c r="C446" s="2"/>
      <c r="D446" s="241"/>
      <c r="E446" s="325"/>
      <c r="F446" s="325"/>
    </row>
    <row r="447" spans="1:26" ht="39.6" customHeight="1">
      <c r="A447" s="326"/>
      <c r="B447" s="2"/>
      <c r="C447" s="2"/>
      <c r="D447" s="241"/>
      <c r="E447" s="325"/>
      <c r="F447" s="325"/>
    </row>
  </sheetData>
  <sheetProtection algorithmName="SHA-512" hashValue="T5QEFrvwc+r3lxwJQlzbWnkRtQZLsfg2tu3U9UWKpnv+mOoAxqEJ8L87F/1LABeSoUEw2G12PxZWMYIm6sjdtA==" saltValue="6z3GFA/bqkUVkZIdqnN8/w==" spinCount="100000" sheet="1" objects="1" scenarios="1"/>
  <mergeCells count="7">
    <mergeCell ref="B40:D40"/>
    <mergeCell ref="B41:D41"/>
    <mergeCell ref="B2:D2"/>
    <mergeCell ref="B3:D3"/>
    <mergeCell ref="B37:D37"/>
    <mergeCell ref="B38:D38"/>
    <mergeCell ref="B39:D39"/>
  </mergeCells>
  <pageMargins left="0.79" right="0.59722222222222221" top="0.59000000000000008" bottom="1.1811023622047245" header="0.5" footer="0.5"/>
  <pageSetup paperSize="9" scale="84" orientation="portrait" r:id="rId1"/>
  <headerFooter>
    <oddFooter>&amp;L&amp;"TyponineSans Pro,Regular"&amp;8IZVOĐENJE RADOVA NA ADAPTACIJI I IZVEDBI 
INTERIJERA LJEKARNIČKE JEDINICE
DR.E.ANDROVIĆ 
Zadar, Put Petrića 34&amp;C&amp;G&amp;R&amp;"TyponineSans Pro,Regular"&amp;8kolovoz 2022
&amp;P</oddFooter>
  </headerFooter>
  <rowBreaks count="15" manualBreakCount="15">
    <brk id="41" max="5" man="1"/>
    <brk id="61" max="5" man="1"/>
    <brk id="87" max="5" man="1"/>
    <brk id="115" max="5" man="1"/>
    <brk id="144" max="5" man="1"/>
    <brk id="176" max="5" man="1"/>
    <brk id="194" max="5" man="1"/>
    <brk id="223" max="5" man="1"/>
    <brk id="252" max="5" man="1"/>
    <brk id="272" max="5" man="1"/>
    <brk id="301" max="5" man="1"/>
    <brk id="326" max="5" man="1"/>
    <brk id="352" max="5" man="1"/>
    <brk id="377" max="5" man="1"/>
    <brk id="417"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37B05-A8BA-472E-AE4B-9F2F754D49C6}">
  <dimension ref="A1:K17"/>
  <sheetViews>
    <sheetView zoomScaleNormal="100" zoomScaleSheetLayoutView="115" workbookViewId="0">
      <selection activeCell="B2" sqref="B2"/>
    </sheetView>
  </sheetViews>
  <sheetFormatPr defaultRowHeight="15.75"/>
  <cols>
    <col min="2" max="2" width="29.5" customWidth="1"/>
    <col min="5" max="5" width="5.5" customWidth="1"/>
    <col min="6" max="6" width="15" style="591" customWidth="1"/>
    <col min="9" max="9" width="13.875" bestFit="1" customWidth="1"/>
    <col min="11" max="11" width="13.875" bestFit="1" customWidth="1"/>
  </cols>
  <sheetData>
    <row r="1" spans="1:11">
      <c r="E1" s="590"/>
    </row>
    <row r="2" spans="1:11">
      <c r="A2" s="592"/>
      <c r="B2" s="593" t="s">
        <v>1821</v>
      </c>
      <c r="C2" s="593"/>
      <c r="D2" s="594"/>
      <c r="E2" s="594"/>
      <c r="F2" s="595"/>
    </row>
    <row r="3" spans="1:11" ht="30" customHeight="1">
      <c r="A3" s="596"/>
      <c r="B3" s="597"/>
      <c r="C3" s="597"/>
      <c r="D3" s="598"/>
      <c r="E3" s="598"/>
      <c r="F3" s="599"/>
    </row>
    <row r="4" spans="1:11" ht="30" customHeight="1">
      <c r="A4" s="596"/>
      <c r="B4" s="600" t="s">
        <v>1852</v>
      </c>
      <c r="C4" s="600"/>
      <c r="D4" s="601"/>
      <c r="E4" s="601"/>
      <c r="F4" s="602">
        <f>'go radovi_troškovnik'!$F$669</f>
        <v>0</v>
      </c>
    </row>
    <row r="5" spans="1:11" ht="30" customHeight="1">
      <c r="A5" s="596"/>
      <c r="B5" s="600"/>
      <c r="C5" s="600"/>
      <c r="D5" s="601"/>
      <c r="E5" s="601"/>
      <c r="F5" s="599"/>
    </row>
    <row r="6" spans="1:11" ht="30" customHeight="1">
      <c r="A6" s="596"/>
      <c r="B6" s="600" t="s">
        <v>1845</v>
      </c>
      <c r="C6" s="600"/>
      <c r="D6" s="601"/>
      <c r="E6" s="601"/>
      <c r="F6" s="602" t="str">
        <f>'elektroinst. radovi'!$I$820</f>
        <v/>
      </c>
    </row>
    <row r="7" spans="1:11" ht="30" customHeight="1">
      <c r="A7" s="596"/>
      <c r="B7" s="600"/>
      <c r="C7" s="600"/>
      <c r="D7" s="601"/>
      <c r="E7" s="601"/>
      <c r="F7" s="599"/>
    </row>
    <row r="8" spans="1:11" ht="30" customHeight="1">
      <c r="A8" s="596"/>
      <c r="B8" s="600" t="s">
        <v>1847</v>
      </c>
      <c r="C8" s="600"/>
      <c r="D8" s="601"/>
      <c r="E8" s="601"/>
      <c r="F8" s="602">
        <f>'strojarske inst_troškovnik'!$F$410</f>
        <v>0</v>
      </c>
    </row>
    <row r="9" spans="1:11" ht="30" customHeight="1">
      <c r="A9" s="596"/>
      <c r="B9" s="600"/>
      <c r="C9" s="600"/>
      <c r="D9" s="601"/>
      <c r="E9" s="601"/>
      <c r="F9" s="599"/>
    </row>
    <row r="10" spans="1:11" ht="30" customHeight="1">
      <c r="A10" s="596"/>
      <c r="B10" s="600" t="s">
        <v>1853</v>
      </c>
      <c r="C10" s="600"/>
      <c r="D10" s="601"/>
      <c r="E10" s="601"/>
      <c r="F10" s="602">
        <f>vik_troskovnik!$F$154</f>
        <v>0</v>
      </c>
    </row>
    <row r="11" spans="1:11" ht="30" customHeight="1">
      <c r="A11" s="596"/>
      <c r="B11" s="600"/>
      <c r="C11" s="600"/>
      <c r="D11" s="601"/>
      <c r="E11" s="601"/>
      <c r="F11" s="599"/>
    </row>
    <row r="12" spans="1:11" ht="30" customHeight="1">
      <c r="A12" s="596"/>
      <c r="B12" s="600" t="s">
        <v>1851</v>
      </c>
      <c r="C12" s="600"/>
      <c r="D12" s="601"/>
      <c r="E12" s="601"/>
      <c r="F12" s="603">
        <f>interijer_troškovnik!$F$429</f>
        <v>0</v>
      </c>
    </row>
    <row r="13" spans="1:11" ht="30" customHeight="1">
      <c r="A13" s="604"/>
      <c r="B13" s="605"/>
      <c r="C13" s="606"/>
      <c r="D13" s="607"/>
      <c r="E13" s="605"/>
      <c r="F13" s="608"/>
      <c r="I13" s="591"/>
      <c r="K13" s="591"/>
    </row>
    <row r="14" spans="1:11" ht="30" customHeight="1">
      <c r="A14" s="609"/>
      <c r="B14" s="610" t="s">
        <v>98</v>
      </c>
      <c r="C14" s="610"/>
      <c r="D14" s="611"/>
      <c r="E14" s="611"/>
      <c r="F14" s="612" t="e">
        <f>F4+F6+F8+F10+F12</f>
        <v>#VALUE!</v>
      </c>
    </row>
    <row r="15" spans="1:11" ht="30" customHeight="1">
      <c r="A15" s="604"/>
      <c r="B15" s="317" t="s">
        <v>99</v>
      </c>
      <c r="C15" s="317"/>
      <c r="D15" s="613"/>
      <c r="E15" s="613"/>
      <c r="F15" s="602" t="e">
        <f>F14*0.25</f>
        <v>#VALUE!</v>
      </c>
    </row>
    <row r="16" spans="1:11" ht="15" customHeight="1">
      <c r="A16" s="604"/>
      <c r="B16" s="606"/>
      <c r="C16" s="606"/>
      <c r="D16" s="607"/>
      <c r="E16" s="607"/>
      <c r="F16" s="614"/>
    </row>
    <row r="17" spans="1:6" ht="30" customHeight="1">
      <c r="A17" s="609"/>
      <c r="B17" s="610" t="s">
        <v>100</v>
      </c>
      <c r="C17" s="610"/>
      <c r="D17" s="611"/>
      <c r="E17" s="611"/>
      <c r="F17" s="615" t="e">
        <f>SUM(F14:F16)</f>
        <v>#VALUE!</v>
      </c>
    </row>
  </sheetData>
  <sheetProtection algorithmName="SHA-512" hashValue="SR0cwrDqgXpCM0GtrGQjcSD7isc0uZRbV37iXblgXHKf3y33vnG8KjC4LDPTFB9piEN2KJNqzP0qd8/w4Ub+1g==" saltValue="c7RpZn5IdXcyWLRbfb0PL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8</vt:i4>
      </vt:variant>
    </vt:vector>
  </HeadingPairs>
  <TitlesOfParts>
    <vt:vector size="17" baseType="lpstr">
      <vt:lpstr>NASLOVNICA</vt:lpstr>
      <vt:lpstr>go radovi_opći uvjeti </vt:lpstr>
      <vt:lpstr>go radovi_troškovnik</vt:lpstr>
      <vt:lpstr>elektroinst. radovi</vt:lpstr>
      <vt:lpstr>strojarske inst_troškovnik</vt:lpstr>
      <vt:lpstr>vik_troskovnik</vt:lpstr>
      <vt:lpstr>interijer_opći uvjeti</vt:lpstr>
      <vt:lpstr>interijer_troškovnik</vt:lpstr>
      <vt:lpstr>REKAPITULACIJA1</vt:lpstr>
      <vt:lpstr>'elektroinst. radovi'!Ispis_naslova</vt:lpstr>
      <vt:lpstr>'go radovi_opći uvjeti '!Podrucje_ispisa</vt:lpstr>
      <vt:lpstr>'go radovi_troškovnik'!Podrucje_ispisa</vt:lpstr>
      <vt:lpstr>'interijer_opći uvjeti'!Podrucje_ispisa</vt:lpstr>
      <vt:lpstr>interijer_troškovnik!Podrucje_ispisa</vt:lpstr>
      <vt:lpstr>NASLOVNICA!Podrucje_ispisa</vt:lpstr>
      <vt:lpstr>'strojarske inst_troškovnik'!Podrucje_ispisa</vt:lpstr>
      <vt:lpstr>vik_troskovnik!Podrucje_ispisa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imac</dc:creator>
  <cp:lastModifiedBy>Marina Cakarun</cp:lastModifiedBy>
  <cp:lastPrinted>2022-10-11T07:15:37Z</cp:lastPrinted>
  <dcterms:created xsi:type="dcterms:W3CDTF">2016-04-11T14:21:17Z</dcterms:created>
  <dcterms:modified xsi:type="dcterms:W3CDTF">2022-10-11T07:18:59Z</dcterms:modified>
</cp:coreProperties>
</file>